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Sheet1" sheetId="1" r:id="rId1"/>
    <sheet name="Sheet2" sheetId="2" r:id="rId2"/>
    <sheet name="Sheet3" sheetId="3" r:id="rId3"/>
  </sheets>
  <definedNames>
    <definedName name="_xlfn.IFERROR" hidden="1">#NAME?</definedName>
    <definedName name="Classification">'Sheet1'!$K$24</definedName>
    <definedName name="Credit_hours">'Sheet1'!$D:$D</definedName>
    <definedName name="GPA">'Sheet1'!$E$27</definedName>
    <definedName name="Grade">'Sheet1'!$C:$C</definedName>
    <definedName name="Quality_Points">'Sheet1'!$E:$E</definedName>
    <definedName name="Total_Hours">'Sheet1'!$J$26</definedName>
    <definedName name="Total_Quality_Points">'Sheet1'!$J$25</definedName>
  </definedNames>
  <calcPr fullCalcOnLoad="1"/>
</workbook>
</file>

<file path=xl/sharedStrings.xml><?xml version="1.0" encoding="utf-8"?>
<sst xmlns="http://schemas.openxmlformats.org/spreadsheetml/2006/main" count="131" uniqueCount="49">
  <si>
    <t>bible</t>
  </si>
  <si>
    <t>spanish</t>
  </si>
  <si>
    <t>lifetime wellness</t>
  </si>
  <si>
    <t>core</t>
  </si>
  <si>
    <t>history</t>
  </si>
  <si>
    <t>intro to psych</t>
  </si>
  <si>
    <t>B</t>
  </si>
  <si>
    <t>A</t>
  </si>
  <si>
    <t>C</t>
  </si>
  <si>
    <t>D</t>
  </si>
  <si>
    <t>F</t>
  </si>
  <si>
    <t>GPA Table</t>
  </si>
  <si>
    <t>Grade</t>
  </si>
  <si>
    <t>Points</t>
  </si>
  <si>
    <t>Semester GPA</t>
  </si>
  <si>
    <t>Total</t>
  </si>
  <si>
    <t>Cumulative GPA:</t>
  </si>
  <si>
    <t>Semester GPA:</t>
  </si>
  <si>
    <t>Freshman Fall Semester</t>
  </si>
  <si>
    <t>Freshman Spring Semester</t>
  </si>
  <si>
    <t>Sophomore Fall Semester</t>
  </si>
  <si>
    <t>Sophomore Spring Semester</t>
  </si>
  <si>
    <t>Junior Fall Semester</t>
  </si>
  <si>
    <t>Junior Spring Semester</t>
  </si>
  <si>
    <t>Senior Fall Semester</t>
  </si>
  <si>
    <t>Senior Spring Semester</t>
  </si>
  <si>
    <t>Quality Points</t>
  </si>
  <si>
    <t>Total Quality Points</t>
  </si>
  <si>
    <t>Classification</t>
  </si>
  <si>
    <t>Senior</t>
  </si>
  <si>
    <t>Minimum Hours</t>
  </si>
  <si>
    <t>Junior</t>
  </si>
  <si>
    <t>Sophomore</t>
  </si>
  <si>
    <t>Freshman</t>
  </si>
  <si>
    <t>under 30</t>
  </si>
  <si>
    <t>Course</t>
  </si>
  <si>
    <t>Credits (hours)</t>
  </si>
  <si>
    <t>Total Hours Required</t>
  </si>
  <si>
    <t>Hours I have Left</t>
  </si>
  <si>
    <t>My Current Status</t>
  </si>
  <si>
    <t>Total Hours Taken</t>
  </si>
  <si>
    <t>Provided to you by: The Academic Development Center</t>
  </si>
  <si>
    <t>GPA Calculator</t>
  </si>
  <si>
    <t>Summer</t>
  </si>
  <si>
    <t>Cumulative GPA</t>
  </si>
  <si>
    <t>Transfer Course</t>
  </si>
  <si>
    <t>Hours</t>
  </si>
  <si>
    <t>Math 120</t>
  </si>
  <si>
    <t>Economics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</si>
</sst>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
    <numFmt numFmtId="174" formatCode="[$-409]h:mm:ss\ AM/PM"/>
  </numFmts>
  <fonts count="4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mbria"/>
      <family val="1"/>
    </font>
    <font>
      <b/>
      <sz val="14"/>
      <color indexed="8"/>
      <name val="Times New Roman"/>
      <family val="1"/>
    </font>
    <font>
      <sz val="11"/>
      <name val="Calibri"/>
      <family val="2"/>
    </font>
    <font>
      <b/>
      <sz val="36"/>
      <color indexed="8"/>
      <name val="Times New Roman"/>
      <family val="1"/>
    </font>
    <font>
      <b/>
      <sz val="36"/>
      <color indexed="8"/>
      <name val="Calibri"/>
      <family val="2"/>
    </font>
    <font>
      <sz val="11"/>
      <color indexed="8"/>
      <name val="Times New Roman"/>
      <family val="1"/>
    </font>
    <font>
      <b/>
      <sz val="12"/>
      <color indexed="8"/>
      <name val="Calibri"/>
      <family val="2"/>
    </font>
    <font>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mbria"/>
      <family val="1"/>
    </font>
    <font>
      <b/>
      <sz val="14"/>
      <color theme="1"/>
      <name val="Times New Roman"/>
      <family val="1"/>
    </font>
    <font>
      <b/>
      <sz val="36"/>
      <color theme="1"/>
      <name val="Times New Roman"/>
      <family val="1"/>
    </font>
    <font>
      <b/>
      <sz val="36"/>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4"/>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7" tint="-0.24997000396251678"/>
        <bgColor indexed="64"/>
      </patternFill>
    </fill>
    <fill>
      <patternFill patternType="solid">
        <fgColor theme="0" tint="-0.04997999966144562"/>
        <bgColor indexed="64"/>
      </patternFill>
    </fill>
    <fill>
      <patternFill patternType="solid">
        <fgColor theme="7" tint="0.5999600291252136"/>
        <bgColor indexed="64"/>
      </patternFill>
    </fill>
    <fill>
      <patternFill patternType="solid">
        <fgColor theme="7" tint="-0.24997000396251678"/>
        <bgColor indexed="64"/>
      </patternFill>
    </fill>
    <fill>
      <patternFill patternType="solid">
        <fgColor theme="0" tint="-0.04997999966144562"/>
        <bgColor indexed="64"/>
      </patternFill>
    </fill>
    <fill>
      <patternFill patternType="solid">
        <fgColor theme="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0"/>
      </right>
      <top>
        <color indexed="63"/>
      </top>
      <bottom style="thick">
        <color theme="0"/>
      </bottom>
    </border>
    <border>
      <left>
        <color indexed="63"/>
      </left>
      <right style="thin">
        <color theme="0"/>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color indexed="63"/>
      </bottom>
    </border>
    <border>
      <left>
        <color indexed="63"/>
      </left>
      <right style="thin">
        <color theme="0"/>
      </right>
      <top style="thick">
        <color theme="0"/>
      </top>
      <bottom>
        <color indexed="63"/>
      </bottom>
    </border>
    <border>
      <left>
        <color indexed="63"/>
      </left>
      <right>
        <color indexed="63"/>
      </right>
      <top>
        <color indexed="63"/>
      </top>
      <bottom style="thick">
        <color theme="0"/>
      </bottom>
    </border>
    <border>
      <left>
        <color indexed="63"/>
      </left>
      <right>
        <color indexed="63"/>
      </right>
      <top style="thick">
        <color theme="0"/>
      </top>
      <bottom style="thin">
        <color theme="0"/>
      </bottom>
    </border>
    <border>
      <left>
        <color indexed="63"/>
      </left>
      <right style="thin">
        <color theme="0"/>
      </right>
      <top style="thick">
        <color theme="0"/>
      </top>
      <bottom style="thin">
        <color theme="0"/>
      </bottom>
    </border>
    <border>
      <left style="medium">
        <color theme="1"/>
      </left>
      <right style="medium">
        <color theme="1"/>
      </right>
      <top style="medium">
        <color theme="1"/>
      </top>
      <bottom style="medium">
        <color theme="1"/>
      </bottom>
    </border>
    <border>
      <left style="medium">
        <color theme="1"/>
      </left>
      <right style="medium">
        <color theme="1"/>
      </right>
      <top>
        <color indexed="63"/>
      </top>
      <bottom>
        <color indexed="63"/>
      </bottom>
    </border>
    <border>
      <left style="thin">
        <color theme="7" tint="0.39998000860214233"/>
      </left>
      <right style="thin">
        <color theme="7" tint="0.39998000860214233"/>
      </right>
      <top style="thin">
        <color theme="7" tint="0.39998000860214233"/>
      </top>
      <bottom style="thin">
        <color theme="7" tint="0.39998000860214233"/>
      </bottom>
    </border>
    <border>
      <left>
        <color indexed="63"/>
      </left>
      <right style="thin">
        <color theme="7" tint="0.39998000860214233"/>
      </right>
      <top style="thin">
        <color theme="7" tint="0.39998000860214233"/>
      </top>
      <bottom style="thin">
        <color theme="7" tint="0.39998000860214233"/>
      </bottom>
    </border>
    <border>
      <left style="thin">
        <color theme="7" tint="0.39998000860214233"/>
      </left>
      <right style="thin">
        <color theme="7" tint="0.39998000860214233"/>
      </right>
      <top>
        <color indexed="63"/>
      </top>
      <bottom style="thin">
        <color theme="7" tint="0.39998000860214233"/>
      </bottom>
    </border>
    <border>
      <left>
        <color indexed="63"/>
      </left>
      <right style="thin">
        <color theme="7" tint="0.39998000860214233"/>
      </right>
      <top>
        <color indexed="63"/>
      </top>
      <bottom style="thin">
        <color theme="7" tint="0.39998000860214233"/>
      </bottom>
    </border>
    <border>
      <left style="thin">
        <color theme="7" tint="0.39998000860214233"/>
      </left>
      <right style="thin">
        <color theme="7" tint="0.39998000860214233"/>
      </right>
      <top>
        <color indexed="63"/>
      </top>
      <bottom>
        <color indexed="63"/>
      </bottom>
    </border>
    <border>
      <left style="thin">
        <color theme="7" tint="0.39998000860214233"/>
      </left>
      <right style="thin">
        <color theme="7" tint="0.39998000860214233"/>
      </right>
      <top style="medium">
        <color theme="7"/>
      </top>
      <bottom style="thin">
        <color theme="7" tint="0.39998000860214233"/>
      </bottom>
    </border>
    <border>
      <left>
        <color indexed="63"/>
      </left>
      <right style="thin">
        <color theme="7" tint="0.39998000860214233"/>
      </right>
      <top style="medium">
        <color theme="7"/>
      </top>
      <bottom style="thin">
        <color theme="7" tint="0.39998000860214233"/>
      </bottom>
    </border>
    <border>
      <left>
        <color indexed="63"/>
      </left>
      <right>
        <color indexed="63"/>
      </right>
      <top style="thick">
        <color theme="0"/>
      </top>
      <bottom>
        <color indexed="63"/>
      </bottom>
    </border>
    <border>
      <left style="medium">
        <color theme="1"/>
      </left>
      <right style="medium">
        <color theme="1"/>
      </right>
      <top style="double">
        <color theme="1"/>
      </top>
      <bottom style="medium">
        <color theme="1"/>
      </bottom>
    </border>
    <border>
      <left style="medium">
        <color theme="1"/>
      </left>
      <right style="medium">
        <color theme="1"/>
      </right>
      <top style="medium">
        <color theme="1"/>
      </top>
      <bottom>
        <color indexed="63"/>
      </bottom>
    </border>
    <border>
      <left style="medium">
        <color theme="1"/>
      </left>
      <right style="medium">
        <color theme="1"/>
      </right>
      <top>
        <color indexed="63"/>
      </top>
      <bottom style="double">
        <color theme="1"/>
      </bottom>
    </border>
    <border>
      <left style="medium">
        <color theme="1"/>
      </left>
      <right>
        <color indexed="63"/>
      </right>
      <top style="double">
        <color theme="1"/>
      </top>
      <bottom style="medium">
        <color theme="1"/>
      </bottom>
    </border>
    <border>
      <left>
        <color indexed="63"/>
      </left>
      <right style="medium">
        <color theme="1"/>
      </right>
      <top style="double">
        <color theme="1"/>
      </top>
      <bottom style="medium">
        <color theme="1"/>
      </bottom>
    </border>
    <border>
      <left style="thin">
        <color theme="0"/>
      </left>
      <right>
        <color indexed="63"/>
      </right>
      <top style="thick">
        <color theme="0"/>
      </top>
      <bottom style="thin">
        <color theme="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9">
    <xf numFmtId="0" fontId="0" fillId="0" borderId="0" xfId="0" applyFont="1" applyAlignment="1">
      <alignment/>
    </xf>
    <xf numFmtId="0" fontId="0" fillId="0" borderId="0" xfId="0" applyAlignment="1" applyProtection="1">
      <alignment/>
      <protection locked="0"/>
    </xf>
    <xf numFmtId="0" fontId="41" fillId="0" borderId="0" xfId="0" applyFont="1" applyAlignment="1" applyProtection="1">
      <alignment/>
      <protection locked="0"/>
    </xf>
    <xf numFmtId="0" fontId="30" fillId="33" borderId="10" xfId="0" applyFont="1" applyFill="1" applyBorder="1" applyAlignment="1" applyProtection="1">
      <alignment/>
      <protection locked="0"/>
    </xf>
    <xf numFmtId="0" fontId="0" fillId="34" borderId="11" xfId="0" applyFont="1" applyFill="1" applyBorder="1" applyAlignment="1" applyProtection="1">
      <alignment/>
      <protection locked="0"/>
    </xf>
    <xf numFmtId="0" fontId="0" fillId="35" borderId="11" xfId="0" applyFont="1" applyFill="1" applyBorder="1" applyAlignment="1" applyProtection="1">
      <alignment/>
      <protection locked="0"/>
    </xf>
    <xf numFmtId="0" fontId="0" fillId="35" borderId="12" xfId="0" applyFont="1" applyFill="1" applyBorder="1" applyAlignment="1" applyProtection="1">
      <alignment/>
      <protection locked="0"/>
    </xf>
    <xf numFmtId="0" fontId="0" fillId="36" borderId="11" xfId="0" applyFont="1" applyFill="1" applyBorder="1" applyAlignment="1" applyProtection="1">
      <alignment/>
      <protection locked="0"/>
    </xf>
    <xf numFmtId="0" fontId="0" fillId="37" borderId="11" xfId="0" applyFont="1" applyFill="1" applyBorder="1" applyAlignment="1" applyProtection="1">
      <alignment/>
      <protection locked="0"/>
    </xf>
    <xf numFmtId="0" fontId="0" fillId="37" borderId="12" xfId="0" applyFont="1" applyFill="1" applyBorder="1" applyAlignment="1" applyProtection="1">
      <alignment/>
      <protection locked="0"/>
    </xf>
    <xf numFmtId="0" fontId="0" fillId="37" borderId="13" xfId="0" applyFont="1" applyFill="1" applyBorder="1" applyAlignment="1" applyProtection="1">
      <alignment/>
      <protection locked="0"/>
    </xf>
    <xf numFmtId="0" fontId="0" fillId="37" borderId="0" xfId="0" applyFont="1" applyFill="1" applyAlignment="1" applyProtection="1">
      <alignment/>
      <protection locked="0"/>
    </xf>
    <xf numFmtId="0" fontId="0" fillId="36" borderId="13" xfId="0" applyFont="1" applyFill="1" applyBorder="1" applyAlignment="1" applyProtection="1">
      <alignment/>
      <protection locked="0"/>
    </xf>
    <xf numFmtId="0" fontId="30" fillId="33" borderId="14" xfId="0" applyFont="1" applyFill="1" applyBorder="1" applyAlignment="1" applyProtection="1">
      <alignment/>
      <protection locked="0"/>
    </xf>
    <xf numFmtId="0" fontId="0" fillId="0" borderId="0" xfId="0" applyAlignment="1" applyProtection="1">
      <alignment/>
      <protection locked="0"/>
    </xf>
    <xf numFmtId="0" fontId="0" fillId="38" borderId="11" xfId="0" applyFont="1" applyFill="1" applyBorder="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vertical="top" wrapText="1"/>
      <protection locked="0"/>
    </xf>
    <xf numFmtId="0" fontId="0" fillId="0" borderId="0" xfId="0" applyAlignment="1" applyProtection="1">
      <alignment horizontal="center" vertical="top" wrapText="1"/>
      <protection locked="0"/>
    </xf>
    <xf numFmtId="0" fontId="0" fillId="0" borderId="0" xfId="0" applyFill="1" applyAlignment="1" applyProtection="1">
      <alignment horizontal="center"/>
      <protection locked="0"/>
    </xf>
    <xf numFmtId="0" fontId="43" fillId="0" borderId="0" xfId="0" applyFont="1" applyAlignment="1" applyProtection="1">
      <alignment vertical="top" wrapText="1"/>
      <protection locked="0"/>
    </xf>
    <xf numFmtId="0" fontId="44" fillId="0" borderId="0" xfId="0" applyFont="1" applyAlignment="1" applyProtection="1">
      <alignment/>
      <protection locked="0"/>
    </xf>
    <xf numFmtId="0" fontId="30" fillId="39" borderId="10" xfId="0" applyFont="1" applyFill="1" applyBorder="1" applyAlignment="1" applyProtection="1">
      <alignment horizontal="center"/>
      <protection locked="0"/>
    </xf>
    <xf numFmtId="0" fontId="30" fillId="39" borderId="15" xfId="0" applyFont="1" applyFill="1" applyBorder="1" applyAlignment="1" applyProtection="1">
      <alignment/>
      <protection locked="0"/>
    </xf>
    <xf numFmtId="0" fontId="0" fillId="35" borderId="11" xfId="0" applyFill="1" applyBorder="1" applyAlignment="1" applyProtection="1">
      <alignment/>
      <protection locked="0"/>
    </xf>
    <xf numFmtId="0" fontId="0" fillId="37" borderId="0" xfId="0" applyFont="1" applyFill="1" applyAlignment="1" applyProtection="1">
      <alignment horizontal="right"/>
      <protection locked="0"/>
    </xf>
    <xf numFmtId="0" fontId="41" fillId="40" borderId="16" xfId="0" applyFont="1" applyFill="1" applyBorder="1" applyAlignment="1" applyProtection="1">
      <alignment horizontal="right"/>
      <protection locked="0"/>
    </xf>
    <xf numFmtId="0" fontId="41" fillId="40" borderId="17" xfId="0" applyFont="1" applyFill="1" applyBorder="1" applyAlignment="1" applyProtection="1">
      <alignment horizontal="right"/>
      <protection locked="0"/>
    </xf>
    <xf numFmtId="0" fontId="41" fillId="41" borderId="11" xfId="0" applyFont="1" applyFill="1" applyBorder="1" applyAlignment="1" applyProtection="1">
      <alignment/>
      <protection locked="0"/>
    </xf>
    <xf numFmtId="0" fontId="0" fillId="41" borderId="12" xfId="0" applyFont="1" applyFill="1" applyBorder="1" applyAlignment="1" applyProtection="1">
      <alignment/>
      <protection locked="0"/>
    </xf>
    <xf numFmtId="0" fontId="41" fillId="40" borderId="13" xfId="0" applyFont="1" applyFill="1" applyBorder="1" applyAlignment="1" applyProtection="1">
      <alignment/>
      <protection locked="0"/>
    </xf>
    <xf numFmtId="0" fontId="30" fillId="42" borderId="18" xfId="0" applyFont="1" applyFill="1" applyBorder="1" applyAlignment="1" applyProtection="1">
      <alignment/>
      <protection locked="0"/>
    </xf>
    <xf numFmtId="0" fontId="20" fillId="43" borderId="19" xfId="0" applyFont="1" applyFill="1" applyBorder="1" applyAlignment="1" applyProtection="1">
      <alignment/>
      <protection locked="0"/>
    </xf>
    <xf numFmtId="0" fontId="20" fillId="44" borderId="19" xfId="0" applyFont="1" applyFill="1" applyBorder="1" applyAlignment="1" applyProtection="1">
      <alignment/>
      <protection locked="0"/>
    </xf>
    <xf numFmtId="0" fontId="41" fillId="36" borderId="20" xfId="0" applyFont="1" applyFill="1" applyBorder="1" applyAlignment="1" applyProtection="1">
      <alignment/>
      <protection locked="0"/>
    </xf>
    <xf numFmtId="0" fontId="41" fillId="36" borderId="21" xfId="0" applyFont="1" applyFill="1" applyBorder="1" applyAlignment="1" applyProtection="1">
      <alignment/>
      <protection locked="0"/>
    </xf>
    <xf numFmtId="0" fontId="0" fillId="34" borderId="22" xfId="0" applyFont="1" applyFill="1" applyBorder="1" applyAlignment="1" applyProtection="1">
      <alignment/>
      <protection locked="0"/>
    </xf>
    <xf numFmtId="0" fontId="0" fillId="34" borderId="23" xfId="0" applyFont="1" applyFill="1" applyBorder="1" applyAlignment="1" applyProtection="1">
      <alignment/>
      <protection locked="0"/>
    </xf>
    <xf numFmtId="0" fontId="0" fillId="36" borderId="22" xfId="0" applyFont="1" applyFill="1" applyBorder="1" applyAlignment="1" applyProtection="1">
      <alignment/>
      <protection locked="0"/>
    </xf>
    <xf numFmtId="0" fontId="0" fillId="38" borderId="23" xfId="0" applyFont="1" applyFill="1" applyBorder="1" applyAlignment="1" applyProtection="1">
      <alignment/>
      <protection locked="0"/>
    </xf>
    <xf numFmtId="0" fontId="0" fillId="34" borderId="24" xfId="0" applyFont="1" applyFill="1" applyBorder="1" applyAlignment="1" applyProtection="1">
      <alignment/>
      <protection locked="0"/>
    </xf>
    <xf numFmtId="0" fontId="41" fillId="36" borderId="25" xfId="0" applyFont="1" applyFill="1" applyBorder="1" applyAlignment="1" applyProtection="1">
      <alignment/>
      <protection locked="0"/>
    </xf>
    <xf numFmtId="0" fontId="41" fillId="36" borderId="26" xfId="0" applyFont="1" applyFill="1" applyBorder="1" applyAlignment="1" applyProtection="1">
      <alignment/>
      <protection locked="0"/>
    </xf>
    <xf numFmtId="0" fontId="4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41" fillId="36" borderId="26" xfId="0" applyFont="1" applyFill="1" applyBorder="1" applyAlignment="1" applyProtection="1">
      <alignment/>
      <protection/>
    </xf>
    <xf numFmtId="0" fontId="30" fillId="33" borderId="14" xfId="0" applyFont="1" applyFill="1" applyBorder="1" applyAlignment="1" applyProtection="1">
      <alignment/>
      <protection/>
    </xf>
    <xf numFmtId="0" fontId="30" fillId="33" borderId="15" xfId="0" applyFont="1" applyFill="1" applyBorder="1" applyAlignment="1" applyProtection="1">
      <alignment/>
      <protection/>
    </xf>
    <xf numFmtId="0" fontId="0" fillId="34" borderId="12" xfId="0" applyNumberFormat="1" applyFont="1" applyFill="1" applyBorder="1" applyAlignment="1" applyProtection="1">
      <alignment/>
      <protection/>
    </xf>
    <xf numFmtId="0" fontId="0" fillId="36" borderId="12" xfId="0" applyNumberFormat="1" applyFont="1" applyFill="1" applyBorder="1" applyAlignment="1" applyProtection="1">
      <alignment/>
      <protection/>
    </xf>
    <xf numFmtId="0" fontId="0" fillId="36" borderId="0" xfId="0" applyNumberFormat="1" applyFont="1" applyFill="1" applyBorder="1" applyAlignment="1" applyProtection="1">
      <alignment/>
      <protection/>
    </xf>
    <xf numFmtId="0" fontId="30" fillId="33" borderId="27" xfId="0" applyFont="1" applyFill="1" applyBorder="1" applyAlignment="1" applyProtection="1">
      <alignment/>
      <protection/>
    </xf>
    <xf numFmtId="0" fontId="0" fillId="0" borderId="0" xfId="0" applyAlignment="1" applyProtection="1">
      <alignment/>
      <protection/>
    </xf>
    <xf numFmtId="2" fontId="0" fillId="0" borderId="0" xfId="0" applyNumberFormat="1" applyAlignment="1" applyProtection="1">
      <alignment/>
      <protection/>
    </xf>
    <xf numFmtId="2" fontId="41" fillId="36" borderId="21" xfId="0" applyNumberFormat="1" applyFont="1" applyFill="1" applyBorder="1" applyAlignment="1" applyProtection="1">
      <alignment/>
      <protection/>
    </xf>
    <xf numFmtId="1" fontId="0" fillId="34" borderId="23" xfId="0" applyNumberFormat="1" applyFont="1" applyFill="1" applyBorder="1" applyAlignment="1" applyProtection="1">
      <alignment/>
      <protection/>
    </xf>
    <xf numFmtId="1" fontId="0" fillId="38" borderId="23" xfId="0" applyNumberFormat="1" applyFont="1" applyFill="1" applyBorder="1" applyAlignment="1" applyProtection="1">
      <alignment/>
      <protection/>
    </xf>
    <xf numFmtId="1" fontId="41" fillId="36" borderId="26" xfId="0" applyNumberFormat="1" applyFont="1" applyFill="1" applyBorder="1" applyAlignment="1" applyProtection="1">
      <alignment/>
      <protection/>
    </xf>
    <xf numFmtId="0" fontId="41" fillId="0" borderId="0" xfId="0" applyFont="1" applyFill="1" applyBorder="1" applyAlignment="1" applyProtection="1">
      <alignment/>
      <protection/>
    </xf>
    <xf numFmtId="2" fontId="0" fillId="0" borderId="0" xfId="0" applyNumberFormat="1" applyFont="1" applyFill="1" applyBorder="1" applyAlignment="1" applyProtection="1">
      <alignment/>
      <protection/>
    </xf>
    <xf numFmtId="0" fontId="27" fillId="45" borderId="28" xfId="0" applyFont="1" applyFill="1" applyBorder="1" applyAlignment="1" applyProtection="1">
      <alignment/>
      <protection/>
    </xf>
    <xf numFmtId="0" fontId="0" fillId="40" borderId="0" xfId="0" applyFont="1" applyFill="1" applyAlignment="1" applyProtection="1">
      <alignment/>
      <protection/>
    </xf>
    <xf numFmtId="0" fontId="0" fillId="40" borderId="13" xfId="0" applyFont="1" applyFill="1" applyBorder="1" applyAlignment="1" applyProtection="1">
      <alignment/>
      <protection/>
    </xf>
    <xf numFmtId="0" fontId="0" fillId="41" borderId="11" xfId="0" applyFont="1" applyFill="1" applyBorder="1" applyAlignment="1" applyProtection="1">
      <alignment/>
      <protection/>
    </xf>
    <xf numFmtId="0" fontId="30" fillId="42" borderId="18" xfId="0" applyFont="1" applyFill="1" applyBorder="1" applyAlignment="1" applyProtection="1">
      <alignment/>
      <protection locked="0"/>
    </xf>
    <xf numFmtId="0" fontId="20" fillId="43" borderId="29" xfId="0" applyFont="1" applyFill="1" applyBorder="1" applyAlignment="1" applyProtection="1">
      <alignment horizontal="center"/>
      <protection locked="0"/>
    </xf>
    <xf numFmtId="0" fontId="20" fillId="44" borderId="19" xfId="0" applyFont="1" applyFill="1" applyBorder="1" applyAlignment="1" applyProtection="1">
      <alignment horizontal="center"/>
      <protection locked="0"/>
    </xf>
    <xf numFmtId="0" fontId="20" fillId="46" borderId="19" xfId="0" applyFont="1" applyFill="1" applyBorder="1" applyAlignment="1" applyProtection="1">
      <alignment horizontal="center"/>
      <protection locked="0"/>
    </xf>
    <xf numFmtId="0" fontId="20" fillId="11" borderId="30" xfId="0" applyFont="1" applyFill="1" applyBorder="1" applyAlignment="1" applyProtection="1">
      <alignment horizontal="center"/>
      <protection locked="0"/>
    </xf>
    <xf numFmtId="0" fontId="30" fillId="45" borderId="31" xfId="0" applyFont="1" applyFill="1" applyBorder="1" applyAlignment="1" applyProtection="1">
      <alignment horizontal="center"/>
      <protection locked="0"/>
    </xf>
    <xf numFmtId="0" fontId="30" fillId="45" borderId="32" xfId="0" applyFont="1" applyFill="1" applyBorder="1" applyAlignment="1" applyProtection="1">
      <alignment horizontal="center"/>
      <protection locked="0"/>
    </xf>
    <xf numFmtId="0" fontId="30" fillId="47" borderId="15" xfId="0" applyFont="1" applyFill="1" applyBorder="1" applyAlignment="1" applyProtection="1">
      <alignment horizontal="center"/>
      <protection locked="0"/>
    </xf>
    <xf numFmtId="0" fontId="45" fillId="0" borderId="0" xfId="0" applyFont="1" applyAlignment="1" applyProtection="1">
      <alignment horizontal="center"/>
      <protection locked="0"/>
    </xf>
    <xf numFmtId="0" fontId="46" fillId="0" borderId="0" xfId="0" applyFont="1" applyAlignment="1" applyProtection="1">
      <alignment horizontal="center"/>
      <protection locked="0"/>
    </xf>
    <xf numFmtId="0" fontId="30" fillId="39" borderId="15" xfId="0" applyFont="1" applyFill="1" applyBorder="1" applyAlignment="1" applyProtection="1">
      <alignment horizontal="center"/>
      <protection locked="0"/>
    </xf>
    <xf numFmtId="0" fontId="20" fillId="11" borderId="19" xfId="0" applyFont="1" applyFill="1" applyBorder="1" applyAlignment="1" applyProtection="1">
      <alignment horizontal="center"/>
      <protection locked="0"/>
    </xf>
    <xf numFmtId="0" fontId="0" fillId="40" borderId="33" xfId="0" applyFont="1" applyFill="1" applyBorder="1" applyAlignment="1" applyProtection="1">
      <alignment horizontal="left"/>
      <protection locked="0"/>
    </xf>
    <xf numFmtId="0" fontId="0" fillId="40" borderId="16" xfId="0" applyFont="1" applyFill="1" applyBorder="1" applyAlignment="1" applyProtection="1">
      <alignment horizontal="left"/>
      <protection locked="0"/>
    </xf>
    <xf numFmtId="173" fontId="0" fillId="0" borderId="0" xfId="0" applyNumberForma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acu.edu/academics/advising/plans/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27</xdr:row>
      <xdr:rowOff>47625</xdr:rowOff>
    </xdr:from>
    <xdr:to>
      <xdr:col>11</xdr:col>
      <xdr:colOff>609600</xdr:colOff>
      <xdr:row>33</xdr:row>
      <xdr:rowOff>152400</xdr:rowOff>
    </xdr:to>
    <xdr:sp>
      <xdr:nvSpPr>
        <xdr:cNvPr id="1" name="TextBox 1">
          <a:hlinkClick r:id="rId1"/>
        </xdr:cNvPr>
        <xdr:cNvSpPr txBox="1">
          <a:spLocks noChangeArrowheads="1"/>
        </xdr:cNvSpPr>
      </xdr:nvSpPr>
      <xdr:spPr>
        <a:xfrm>
          <a:off x="7115175" y="6105525"/>
          <a:ext cx="4200525" cy="1266825"/>
        </a:xfrm>
        <a:prstGeom prst="rect">
          <a:avLst/>
        </a:prstGeom>
        <a:gradFill rotWithShape="1">
          <a:gsLst>
            <a:gs pos="0">
              <a:srgbClr val="DAFDA7"/>
            </a:gs>
            <a:gs pos="35001">
              <a:srgbClr val="E4FDC2"/>
            </a:gs>
            <a:gs pos="100000">
              <a:srgbClr val="F5FFE6"/>
            </a:gs>
          </a:gsLst>
          <a:lin ang="5400000" scaled="1"/>
        </a:gradFill>
        <a:ln w="9525" cmpd="sng">
          <a:solidFill>
            <a:srgbClr val="9BBB59"/>
          </a:solidFill>
          <a:headEnd type="none"/>
          <a:tailEnd type="none"/>
        </a:ln>
      </xdr:spPr>
      <xdr:txBody>
        <a:bodyPr vertOverflow="clip" wrap="square"/>
        <a:p>
          <a:pPr algn="ctr">
            <a:defRPr/>
          </a:pPr>
          <a:r>
            <a:rPr lang="en-US" cap="none" sz="1100" b="0" i="0" u="none" baseline="0">
              <a:solidFill>
                <a:srgbClr val="000000"/>
              </a:solidFill>
              <a:latin typeface="Times New Roman"/>
              <a:ea typeface="Times New Roman"/>
              <a:cs typeface="Times New Roman"/>
            </a:rPr>
            <a:t>Use this link to</a:t>
          </a:r>
          <a:r>
            <a:rPr lang="en-US" cap="none" sz="1100" b="0" i="0" u="none" baseline="0">
              <a:solidFill>
                <a:srgbClr val="000000"/>
              </a:solidFill>
              <a:latin typeface="Times New Roman"/>
              <a:ea typeface="Times New Roman"/>
              <a:cs typeface="Times New Roman"/>
            </a:rPr>
            <a:t> find out how many hours are required in your degree plan.  Then place the number in the "Total Hours Required" blank  above, so you can keep record of how many hours you have left.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http://</a:t>
          </a:r>
          <a:r>
            <a:rPr lang="en-US" cap="none" sz="1100" b="0" i="0" u="none" baseline="0">
              <a:solidFill>
                <a:srgbClr val="000000"/>
              </a:solidFill>
              <a:latin typeface="Times New Roman"/>
              <a:ea typeface="Times New Roman"/>
              <a:cs typeface="Times New Roman"/>
            </a:rPr>
            <a:t>www.acu.edu/academics/advising/plans/index.html</a:t>
          </a:r>
        </a:p>
      </xdr:txBody>
    </xdr:sp>
    <xdr:clientData/>
  </xdr:twoCellAnchor>
  <xdr:twoCellAnchor>
    <xdr:from>
      <xdr:col>3</xdr:col>
      <xdr:colOff>523875</xdr:colOff>
      <xdr:row>3</xdr:row>
      <xdr:rowOff>104775</xdr:rowOff>
    </xdr:from>
    <xdr:to>
      <xdr:col>9</xdr:col>
      <xdr:colOff>533400</xdr:colOff>
      <xdr:row>9</xdr:row>
      <xdr:rowOff>114300</xdr:rowOff>
    </xdr:to>
    <xdr:sp>
      <xdr:nvSpPr>
        <xdr:cNvPr id="2" name="TextBox 2"/>
        <xdr:cNvSpPr txBox="1">
          <a:spLocks noChangeArrowheads="1"/>
        </xdr:cNvSpPr>
      </xdr:nvSpPr>
      <xdr:spPr>
        <a:xfrm>
          <a:off x="3476625" y="1123950"/>
          <a:ext cx="5648325" cy="154305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Use this spreadsheet to keep track of your classes and GPA throughout your college career.    You can save it to your</a:t>
          </a:r>
          <a:r>
            <a:rPr lang="en-US" cap="none" sz="1200" b="1" i="0" u="none" baseline="0">
              <a:solidFill>
                <a:srgbClr val="000000"/>
              </a:solidFill>
              <a:latin typeface="Calibri"/>
              <a:ea typeface="Calibri"/>
              <a:cs typeface="Calibri"/>
            </a:rPr>
            <a:t> computer and add your classes each semester.</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*Summer casses taken at ACU will count towards your GPA.  Record them in the Summer semester tables below.
</a:t>
          </a:r>
          <a:r>
            <a:rPr lang="en-US" cap="none" sz="1200" b="0" i="0" u="none" baseline="0">
              <a:solidFill>
                <a:srgbClr val="000000"/>
              </a:solidFill>
              <a:latin typeface="Calibri"/>
              <a:ea typeface="Calibri"/>
              <a:cs typeface="Calibri"/>
            </a:rPr>
            <a:t>*Any transfer classes do not count towards your GPA but they will count towards your Credits (hours). Keep track of them in the Transfer Course table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96"/>
  <sheetViews>
    <sheetView tabSelected="1" zoomScale="80" zoomScaleNormal="80" workbookViewId="0" topLeftCell="A1">
      <selection activeCell="B37" sqref="B37"/>
    </sheetView>
  </sheetViews>
  <sheetFormatPr defaultColWidth="9.140625" defaultRowHeight="15"/>
  <cols>
    <col min="1" max="1" width="9.140625" style="1" customWidth="1"/>
    <col min="2" max="2" width="26.7109375" style="1" bestFit="1" customWidth="1"/>
    <col min="3" max="3" width="8.421875" style="1" customWidth="1"/>
    <col min="4" max="4" width="16.28125" style="1" customWidth="1"/>
    <col min="5" max="5" width="15.57421875" style="1" customWidth="1"/>
    <col min="6" max="6" width="16.421875" style="1" customWidth="1"/>
    <col min="7" max="7" width="6.28125" style="1" bestFit="1" customWidth="1"/>
    <col min="8" max="8" width="11.57421875" style="1" customWidth="1"/>
    <col min="9" max="9" width="18.421875" style="1" customWidth="1"/>
    <col min="10" max="10" width="12.7109375" style="1" bestFit="1" customWidth="1"/>
    <col min="11" max="11" width="19.00390625" style="1" customWidth="1"/>
    <col min="12" max="12" width="15.00390625" style="1" customWidth="1"/>
    <col min="13" max="16384" width="9.140625" style="1" customWidth="1"/>
  </cols>
  <sheetData>
    <row r="2" spans="5:9" ht="46.5">
      <c r="E2" s="72" t="s">
        <v>42</v>
      </c>
      <c r="F2" s="73"/>
      <c r="G2" s="73"/>
      <c r="H2" s="73"/>
      <c r="I2" s="73"/>
    </row>
    <row r="3" spans="5:10" ht="18.75">
      <c r="E3" s="21" t="s">
        <v>41</v>
      </c>
      <c r="F3" s="21"/>
      <c r="G3" s="21"/>
      <c r="H3" s="21"/>
      <c r="I3" s="21"/>
      <c r="J3" s="14"/>
    </row>
    <row r="5" spans="3:11" ht="15" customHeight="1">
      <c r="C5" s="20"/>
      <c r="D5" s="20"/>
      <c r="E5" s="20"/>
      <c r="F5" s="20"/>
      <c r="G5" s="20"/>
      <c r="H5" s="20"/>
      <c r="I5" s="20"/>
      <c r="J5" s="20"/>
      <c r="K5" s="20"/>
    </row>
    <row r="6" spans="3:11" ht="30" customHeight="1">
      <c r="C6" s="17"/>
      <c r="D6" s="17"/>
      <c r="E6" s="17"/>
      <c r="F6" s="17"/>
      <c r="G6" s="17"/>
      <c r="H6" s="17"/>
      <c r="I6" s="17"/>
      <c r="J6" s="17"/>
      <c r="K6" s="17"/>
    </row>
    <row r="7" spans="3:11" ht="30.75" customHeight="1">
      <c r="C7" s="17"/>
      <c r="D7" s="17"/>
      <c r="E7" s="17"/>
      <c r="F7" s="17"/>
      <c r="G7" s="17"/>
      <c r="H7" s="17"/>
      <c r="I7" s="17"/>
      <c r="J7" s="17"/>
      <c r="K7" s="17"/>
    </row>
    <row r="8" spans="3:11" ht="15">
      <c r="C8" s="17"/>
      <c r="D8" s="17"/>
      <c r="E8" s="17"/>
      <c r="F8" s="17"/>
      <c r="G8" s="17"/>
      <c r="H8" s="17"/>
      <c r="I8" s="17"/>
      <c r="J8" s="17"/>
      <c r="K8" s="17"/>
    </row>
    <row r="9" spans="3:11" ht="15">
      <c r="C9" s="18"/>
      <c r="D9" s="18"/>
      <c r="E9" s="18"/>
      <c r="F9" s="18"/>
      <c r="G9" s="18"/>
      <c r="H9" s="18"/>
      <c r="I9" s="18"/>
      <c r="J9" s="18"/>
      <c r="K9" s="18"/>
    </row>
    <row r="10" spans="3:11" ht="15">
      <c r="C10" s="18"/>
      <c r="D10" s="18"/>
      <c r="E10" s="18"/>
      <c r="F10" s="18"/>
      <c r="G10" s="18"/>
      <c r="H10" s="18"/>
      <c r="I10" s="18"/>
      <c r="J10" s="18"/>
      <c r="K10" s="18"/>
    </row>
    <row r="11" spans="3:11" ht="15">
      <c r="C11" s="18"/>
      <c r="D11" s="18"/>
      <c r="E11" s="18"/>
      <c r="F11" s="18"/>
      <c r="G11" s="18"/>
      <c r="H11" s="18"/>
      <c r="I11" s="18"/>
      <c r="J11" s="18"/>
      <c r="K11" s="18"/>
    </row>
    <row r="13" spans="2:9" ht="15.75" thickBot="1">
      <c r="B13" s="2" t="s">
        <v>18</v>
      </c>
      <c r="H13" s="74" t="s">
        <v>11</v>
      </c>
      <c r="I13" s="74"/>
    </row>
    <row r="14" spans="2:12" ht="16.5" thickBot="1" thickTop="1">
      <c r="B14" s="3" t="s">
        <v>35</v>
      </c>
      <c r="C14" s="3" t="s">
        <v>12</v>
      </c>
      <c r="D14" s="3" t="s">
        <v>36</v>
      </c>
      <c r="E14" s="47" t="s">
        <v>26</v>
      </c>
      <c r="H14" s="5" t="s">
        <v>12</v>
      </c>
      <c r="I14" s="6" t="s">
        <v>13</v>
      </c>
      <c r="K14" s="22" t="s">
        <v>28</v>
      </c>
      <c r="L14" s="23" t="s">
        <v>30</v>
      </c>
    </row>
    <row r="15" spans="2:12" ht="15.75" thickTop="1">
      <c r="B15" s="4" t="s">
        <v>0</v>
      </c>
      <c r="C15" s="4" t="s">
        <v>7</v>
      </c>
      <c r="D15" s="4">
        <v>3</v>
      </c>
      <c r="E15" s="48">
        <f aca="true" t="shared" si="0" ref="E15:E24">IF(Grade="A",Credit_hours*4,IF(Grade="B",Credit_hours*3,IF(Grade="C",Credit_hours*2,IF(Grade="D",Credit_hours*1,IF(Grade="F",Credit_hours*0,0)))))</f>
        <v>12</v>
      </c>
      <c r="H15" s="8" t="s">
        <v>7</v>
      </c>
      <c r="I15" s="9">
        <v>4</v>
      </c>
      <c r="K15" s="24" t="s">
        <v>29</v>
      </c>
      <c r="L15" s="6">
        <v>90</v>
      </c>
    </row>
    <row r="16" spans="2:12" ht="15">
      <c r="B16" s="7" t="s">
        <v>1</v>
      </c>
      <c r="C16" s="7" t="s">
        <v>7</v>
      </c>
      <c r="D16" s="7">
        <v>3</v>
      </c>
      <c r="E16" s="49">
        <f t="shared" si="0"/>
        <v>12</v>
      </c>
      <c r="H16" s="5" t="s">
        <v>6</v>
      </c>
      <c r="I16" s="6">
        <v>3</v>
      </c>
      <c r="K16" s="8" t="s">
        <v>31</v>
      </c>
      <c r="L16" s="9">
        <v>60</v>
      </c>
    </row>
    <row r="17" spans="2:12" ht="15">
      <c r="B17" s="4" t="s">
        <v>2</v>
      </c>
      <c r="C17" s="4" t="s">
        <v>7</v>
      </c>
      <c r="D17" s="4">
        <v>1</v>
      </c>
      <c r="E17" s="48">
        <f t="shared" si="0"/>
        <v>4</v>
      </c>
      <c r="H17" s="8" t="s">
        <v>8</v>
      </c>
      <c r="I17" s="9">
        <v>2</v>
      </c>
      <c r="K17" s="5" t="s">
        <v>32</v>
      </c>
      <c r="L17" s="6">
        <v>30</v>
      </c>
    </row>
    <row r="18" spans="2:12" ht="15">
      <c r="B18" s="7" t="s">
        <v>3</v>
      </c>
      <c r="C18" s="15" t="s">
        <v>7</v>
      </c>
      <c r="D18" s="7">
        <v>3</v>
      </c>
      <c r="E18" s="49">
        <f t="shared" si="0"/>
        <v>12</v>
      </c>
      <c r="H18" s="5" t="s">
        <v>9</v>
      </c>
      <c r="I18" s="6">
        <v>1</v>
      </c>
      <c r="K18" s="10" t="s">
        <v>33</v>
      </c>
      <c r="L18" s="25" t="s">
        <v>34</v>
      </c>
    </row>
    <row r="19" spans="2:9" ht="15">
      <c r="B19" s="4" t="s">
        <v>4</v>
      </c>
      <c r="C19" s="4" t="s">
        <v>6</v>
      </c>
      <c r="D19" s="4">
        <v>3</v>
      </c>
      <c r="E19" s="48">
        <f t="shared" si="0"/>
        <v>9</v>
      </c>
      <c r="H19" s="10" t="s">
        <v>10</v>
      </c>
      <c r="I19" s="11">
        <v>0</v>
      </c>
    </row>
    <row r="20" spans="2:5" ht="15">
      <c r="B20" s="7" t="s">
        <v>5</v>
      </c>
      <c r="C20" s="15" t="s">
        <v>6</v>
      </c>
      <c r="D20" s="7">
        <v>3</v>
      </c>
      <c r="E20" s="49">
        <f t="shared" si="0"/>
        <v>9</v>
      </c>
    </row>
    <row r="21" spans="2:5" ht="15">
      <c r="B21" s="4"/>
      <c r="C21" s="4"/>
      <c r="D21" s="4"/>
      <c r="E21" s="48">
        <f t="shared" si="0"/>
        <v>0</v>
      </c>
    </row>
    <row r="22" spans="2:5" ht="15">
      <c r="B22" s="7"/>
      <c r="C22" s="15"/>
      <c r="D22" s="7"/>
      <c r="E22" s="49">
        <f t="shared" si="0"/>
        <v>0</v>
      </c>
    </row>
    <row r="23" spans="2:12" ht="15.75" thickBot="1">
      <c r="B23" s="4"/>
      <c r="C23" s="4"/>
      <c r="D23" s="4"/>
      <c r="E23" s="48">
        <f t="shared" si="0"/>
        <v>0</v>
      </c>
      <c r="H23" s="71" t="s">
        <v>39</v>
      </c>
      <c r="I23" s="71"/>
      <c r="J23" s="71"/>
      <c r="K23" s="71"/>
      <c r="L23" s="71"/>
    </row>
    <row r="24" spans="2:12" ht="16.5" thickBot="1" thickTop="1">
      <c r="B24" s="12"/>
      <c r="C24" s="15"/>
      <c r="D24" s="12"/>
      <c r="E24" s="50">
        <f t="shared" si="0"/>
        <v>0</v>
      </c>
      <c r="H24" s="26"/>
      <c r="I24" s="26" t="s">
        <v>28</v>
      </c>
      <c r="J24" s="27"/>
      <c r="K24" s="76" t="str">
        <f>IF(Total_Hours&gt;89,K15,IF(Total_Hours&gt;59,K16,IF(Total_Hours&gt;29,K17,K18)))</f>
        <v>Freshman</v>
      </c>
      <c r="L24" s="77"/>
    </row>
    <row r="25" spans="2:12" ht="15.75" thickTop="1">
      <c r="B25" s="13" t="s">
        <v>15</v>
      </c>
      <c r="C25" s="13"/>
      <c r="D25" s="46">
        <f>SUM(D15:D24)</f>
        <v>16</v>
      </c>
      <c r="E25" s="51">
        <f>SUM(E15:E24)</f>
        <v>58</v>
      </c>
      <c r="H25" s="28" t="s">
        <v>27</v>
      </c>
      <c r="I25" s="28"/>
      <c r="J25" s="63">
        <f>SUM(E25+E42+E71+E89+E117+E135+E164+E182)</f>
        <v>58</v>
      </c>
      <c r="K25" s="28" t="s">
        <v>37</v>
      </c>
      <c r="L25" s="29">
        <v>128</v>
      </c>
    </row>
    <row r="26" spans="5:12" ht="15">
      <c r="E26" s="52"/>
      <c r="H26" s="30" t="s">
        <v>40</v>
      </c>
      <c r="I26" s="30"/>
      <c r="J26" s="62">
        <f>SUM(D25+D42+D71+D89+D117+D135+D164+D182+K54)</f>
        <v>22</v>
      </c>
      <c r="K26" s="30" t="s">
        <v>38</v>
      </c>
      <c r="L26" s="61">
        <f>(L25-J26)</f>
        <v>106</v>
      </c>
    </row>
    <row r="27" spans="4:5" ht="15">
      <c r="D27" s="1" t="s">
        <v>14</v>
      </c>
      <c r="E27" s="53">
        <f>TRUNC(E25/D25,2)</f>
        <v>3.62</v>
      </c>
    </row>
    <row r="28" ht="15">
      <c r="E28" s="78"/>
    </row>
    <row r="29" ht="15">
      <c r="E29" s="53"/>
    </row>
    <row r="30" spans="2:5" ht="15">
      <c r="B30" s="2" t="s">
        <v>19</v>
      </c>
      <c r="E30" s="52"/>
    </row>
    <row r="31" spans="2:5" ht="15.75" thickBot="1">
      <c r="B31" s="3" t="s">
        <v>35</v>
      </c>
      <c r="C31" s="3" t="s">
        <v>12</v>
      </c>
      <c r="D31" s="3" t="s">
        <v>36</v>
      </c>
      <c r="E31" s="47" t="s">
        <v>26</v>
      </c>
    </row>
    <row r="32" spans="2:5" ht="15.75" thickTop="1">
      <c r="B32" s="4"/>
      <c r="C32" s="4"/>
      <c r="D32" s="4"/>
      <c r="E32" s="48">
        <f aca="true" t="shared" si="1" ref="E32:E41">IF(Grade="A",Credit_hours*4,IF(Grade="B",Credit_hours*3,IF(Grade="C",Credit_hours*2,IF(Grade="D",Credit_hours*1,IF(Grade="F",Credit_hours*0,0)))))</f>
        <v>0</v>
      </c>
    </row>
    <row r="33" spans="2:5" ht="15">
      <c r="B33" s="7"/>
      <c r="C33" s="7"/>
      <c r="D33" s="7"/>
      <c r="E33" s="49">
        <f t="shared" si="1"/>
        <v>0</v>
      </c>
    </row>
    <row r="34" spans="2:5" ht="15">
      <c r="B34" s="4"/>
      <c r="C34" s="4"/>
      <c r="D34" s="4"/>
      <c r="E34" s="48">
        <f t="shared" si="1"/>
        <v>0</v>
      </c>
    </row>
    <row r="35" spans="2:5" ht="15">
      <c r="B35" s="7"/>
      <c r="C35" s="7"/>
      <c r="D35" s="7"/>
      <c r="E35" s="49">
        <f t="shared" si="1"/>
        <v>0</v>
      </c>
    </row>
    <row r="36" spans="2:5" ht="15.75" thickBot="1">
      <c r="B36" s="4"/>
      <c r="C36" s="4"/>
      <c r="D36" s="4"/>
      <c r="E36" s="48">
        <f t="shared" si="1"/>
        <v>0</v>
      </c>
    </row>
    <row r="37" spans="2:11" ht="15.75" thickBot="1">
      <c r="B37" s="7"/>
      <c r="C37" s="7"/>
      <c r="D37" s="7"/>
      <c r="E37" s="49">
        <f t="shared" si="1"/>
        <v>0</v>
      </c>
      <c r="H37" s="14"/>
      <c r="I37" s="64" t="s">
        <v>45</v>
      </c>
      <c r="J37" s="64"/>
      <c r="K37" s="31" t="s">
        <v>46</v>
      </c>
    </row>
    <row r="38" spans="2:11" ht="15">
      <c r="B38" s="4"/>
      <c r="C38" s="4"/>
      <c r="D38" s="4"/>
      <c r="E38" s="48">
        <f t="shared" si="1"/>
        <v>0</v>
      </c>
      <c r="H38" s="19"/>
      <c r="I38" s="65" t="s">
        <v>47</v>
      </c>
      <c r="J38" s="65"/>
      <c r="K38" s="32">
        <v>3</v>
      </c>
    </row>
    <row r="39" spans="2:11" ht="15">
      <c r="B39" s="7"/>
      <c r="C39" s="7"/>
      <c r="D39" s="7"/>
      <c r="E39" s="49">
        <f t="shared" si="1"/>
        <v>0</v>
      </c>
      <c r="H39" s="16"/>
      <c r="I39" s="66" t="s">
        <v>48</v>
      </c>
      <c r="J39" s="66"/>
      <c r="K39" s="33">
        <v>3</v>
      </c>
    </row>
    <row r="40" spans="2:11" ht="15">
      <c r="B40" s="4"/>
      <c r="C40" s="4"/>
      <c r="D40" s="4"/>
      <c r="E40" s="48">
        <f t="shared" si="1"/>
        <v>0</v>
      </c>
      <c r="H40" s="16"/>
      <c r="I40" s="67"/>
      <c r="J40" s="67"/>
      <c r="K40" s="32"/>
    </row>
    <row r="41" spans="2:11" ht="15.75" thickBot="1">
      <c r="B41" s="12"/>
      <c r="C41" s="12"/>
      <c r="D41" s="7"/>
      <c r="E41" s="50">
        <f t="shared" si="1"/>
        <v>0</v>
      </c>
      <c r="H41" s="16"/>
      <c r="I41" s="66"/>
      <c r="J41" s="66"/>
      <c r="K41" s="33"/>
    </row>
    <row r="42" spans="2:11" ht="15.75" thickTop="1">
      <c r="B42" s="13" t="s">
        <v>15</v>
      </c>
      <c r="C42" s="13"/>
      <c r="D42" s="46">
        <f>SUM(D32:D41)</f>
        <v>0</v>
      </c>
      <c r="E42" s="51">
        <f>SUM(E32:E41)</f>
        <v>0</v>
      </c>
      <c r="H42" s="16"/>
      <c r="I42" s="67"/>
      <c r="J42" s="67"/>
      <c r="K42" s="32"/>
    </row>
    <row r="43" spans="5:11" ht="15">
      <c r="E43" s="52"/>
      <c r="H43" s="16"/>
      <c r="I43" s="75"/>
      <c r="J43" s="75"/>
      <c r="K43" s="33"/>
    </row>
    <row r="44" spans="4:11" ht="15">
      <c r="D44" s="1" t="s">
        <v>17</v>
      </c>
      <c r="E44" s="53" t="e">
        <f>TRUNC(E42/D42,2)</f>
        <v>#DIV/0!</v>
      </c>
      <c r="H44" s="16"/>
      <c r="I44" s="67"/>
      <c r="J44" s="67"/>
      <c r="K44" s="32"/>
    </row>
    <row r="45" spans="4:11" ht="15">
      <c r="D45" s="1" t="s">
        <v>16</v>
      </c>
      <c r="E45" s="53">
        <f>TRUNC((E42+E25)/(D42+D25),2)</f>
        <v>3.62</v>
      </c>
      <c r="H45" s="16"/>
      <c r="I45" s="66"/>
      <c r="J45" s="66"/>
      <c r="K45" s="33"/>
    </row>
    <row r="46" spans="5:11" ht="15">
      <c r="E46" s="53"/>
      <c r="H46" s="16"/>
      <c r="I46" s="67"/>
      <c r="J46" s="67"/>
      <c r="K46" s="32"/>
    </row>
    <row r="47" spans="2:11" ht="15">
      <c r="B47" s="2" t="s">
        <v>43</v>
      </c>
      <c r="E47" s="53"/>
      <c r="H47" s="16"/>
      <c r="I47" s="66"/>
      <c r="J47" s="66"/>
      <c r="K47" s="33"/>
    </row>
    <row r="48" spans="2:11" ht="15">
      <c r="B48" s="34" t="s">
        <v>35</v>
      </c>
      <c r="C48" s="35" t="s">
        <v>12</v>
      </c>
      <c r="D48" s="35" t="s">
        <v>36</v>
      </c>
      <c r="E48" s="54" t="s">
        <v>26</v>
      </c>
      <c r="H48" s="16"/>
      <c r="I48" s="67"/>
      <c r="J48" s="67"/>
      <c r="K48" s="32"/>
    </row>
    <row r="49" spans="2:11" ht="15">
      <c r="B49" s="36"/>
      <c r="C49" s="37"/>
      <c r="D49" s="37"/>
      <c r="E49" s="55">
        <f>IF(Grade="A",Credit_hours*4,IF(Grade="B",Credit_hours*3,IF(Grade="C",Credit_hours*2,IF(Grade="D",Credit_hours*1,IF(Grade="F",Credit_hours*0,0)))))</f>
        <v>0</v>
      </c>
      <c r="H49" s="16"/>
      <c r="I49" s="66"/>
      <c r="J49" s="66"/>
      <c r="K49" s="33"/>
    </row>
    <row r="50" spans="2:11" ht="15">
      <c r="B50" s="38"/>
      <c r="C50" s="39"/>
      <c r="D50" s="39"/>
      <c r="E50" s="56">
        <f>IF(Grade="A",Credit_hours*4,IF(Grade="B",Credit_hours*3,IF(Grade="C",Credit_hours*2,IF(Grade="D",Credit_hours*1,IF(Grade="F",Credit_hours*0,0)))))</f>
        <v>0</v>
      </c>
      <c r="H50" s="16"/>
      <c r="I50" s="67"/>
      <c r="J50" s="67"/>
      <c r="K50" s="32"/>
    </row>
    <row r="51" spans="2:11" ht="15">
      <c r="B51" s="36"/>
      <c r="C51" s="37"/>
      <c r="D51" s="37"/>
      <c r="E51" s="55">
        <f>IF(Grade="A",Credit_hours*4,IF(Grade="B",Credit_hours*3,IF(Grade="C",Credit_hours*2,IF(Grade="D",Credit_hours*1,IF(Grade="F",Credit_hours*0,0)))))</f>
        <v>0</v>
      </c>
      <c r="H51" s="16"/>
      <c r="I51" s="66"/>
      <c r="J51" s="66"/>
      <c r="K51" s="33"/>
    </row>
    <row r="52" spans="2:11" ht="15">
      <c r="B52" s="38"/>
      <c r="C52" s="39"/>
      <c r="D52" s="39"/>
      <c r="E52" s="56">
        <f>IF(Grade="A",Credit_hours*4,IF(Grade="B",Credit_hours*3,IF(Grade="C",Credit_hours*2,IF(Grade="D",Credit_hours*1,IF(Grade="F",Credit_hours*0,0)))))</f>
        <v>0</v>
      </c>
      <c r="H52" s="16"/>
      <c r="I52" s="67"/>
      <c r="J52" s="67"/>
      <c r="K52" s="32"/>
    </row>
    <row r="53" spans="2:11" ht="15.75" thickBot="1">
      <c r="B53" s="40"/>
      <c r="C53" s="37"/>
      <c r="D53" s="37"/>
      <c r="E53" s="55">
        <f>IF(Grade="A",Credit_hours*4,IF(Grade="B",Credit_hours*3,IF(Grade="C",Credit_hours*2,IF(Grade="D",Credit_hours*1,IF(Grade="F",Credit_hours*0,0)))))</f>
        <v>0</v>
      </c>
      <c r="H53" s="16"/>
      <c r="I53" s="68"/>
      <c r="J53" s="68"/>
      <c r="K53" s="33"/>
    </row>
    <row r="54" spans="2:11" ht="16.5" thickBot="1" thickTop="1">
      <c r="B54" s="41" t="s">
        <v>15</v>
      </c>
      <c r="C54" s="42"/>
      <c r="D54" s="45">
        <f>SUM(D49:D53)</f>
        <v>0</v>
      </c>
      <c r="E54" s="57">
        <f>SUM(E49:E53)</f>
        <v>0</v>
      </c>
      <c r="H54" s="16"/>
      <c r="I54" s="69" t="s">
        <v>15</v>
      </c>
      <c r="J54" s="70"/>
      <c r="K54" s="60">
        <f>SUM(K38:K53)</f>
        <v>6</v>
      </c>
    </row>
    <row r="55" spans="2:10" ht="15">
      <c r="B55" s="43"/>
      <c r="C55" s="43"/>
      <c r="D55" s="43"/>
      <c r="E55" s="58"/>
      <c r="H55" s="16"/>
      <c r="I55" s="16"/>
      <c r="J55" s="16"/>
    </row>
    <row r="56" spans="2:10" ht="15">
      <c r="B56" s="43"/>
      <c r="C56" s="43"/>
      <c r="D56" s="44" t="s">
        <v>44</v>
      </c>
      <c r="E56" s="59">
        <f>TRUNC((E54+E42+E25)/(D54+D42+D25),2)</f>
        <v>3.62</v>
      </c>
      <c r="H56" s="16"/>
      <c r="I56" s="16"/>
      <c r="J56" s="16"/>
    </row>
    <row r="57" spans="2:10" ht="15">
      <c r="B57" s="43"/>
      <c r="C57" s="43"/>
      <c r="D57" s="43"/>
      <c r="E57" s="58"/>
      <c r="I57" s="16"/>
      <c r="J57" s="16"/>
    </row>
    <row r="58" ht="15">
      <c r="E58" s="53"/>
    </row>
    <row r="59" spans="2:5" ht="15">
      <c r="B59" s="2" t="s">
        <v>20</v>
      </c>
      <c r="E59" s="52"/>
    </row>
    <row r="60" spans="2:5" ht="15.75" thickBot="1">
      <c r="B60" s="3" t="s">
        <v>35</v>
      </c>
      <c r="C60" s="3" t="s">
        <v>12</v>
      </c>
      <c r="D60" s="3" t="s">
        <v>36</v>
      </c>
      <c r="E60" s="47" t="s">
        <v>26</v>
      </c>
    </row>
    <row r="61" spans="2:5" ht="15.75" thickTop="1">
      <c r="B61" s="4"/>
      <c r="C61" s="4"/>
      <c r="D61" s="4"/>
      <c r="E61" s="48">
        <f aca="true" t="shared" si="2" ref="E61:E66">IF(Grade="A",Credit_hours*4,IF(Grade="B",Credit_hours*3,IF(Grade="C",Credit_hours*2,IF(Grade="D",Credit_hours*1,IF(Grade="F",Credit_hours*0,0)))))</f>
        <v>0</v>
      </c>
    </row>
    <row r="62" spans="2:5" ht="15">
      <c r="B62" s="7"/>
      <c r="C62" s="7"/>
      <c r="D62" s="7"/>
      <c r="E62" s="49">
        <f t="shared" si="2"/>
        <v>0</v>
      </c>
    </row>
    <row r="63" spans="2:5" ht="15">
      <c r="B63" s="4"/>
      <c r="C63" s="4"/>
      <c r="D63" s="4"/>
      <c r="E63" s="48">
        <f t="shared" si="2"/>
        <v>0</v>
      </c>
    </row>
    <row r="64" spans="2:5" ht="15">
      <c r="B64" s="7"/>
      <c r="C64" s="7"/>
      <c r="D64" s="7"/>
      <c r="E64" s="49">
        <f t="shared" si="2"/>
        <v>0</v>
      </c>
    </row>
    <row r="65" spans="2:5" ht="15">
      <c r="B65" s="4"/>
      <c r="C65" s="4"/>
      <c r="D65" s="4"/>
      <c r="E65" s="48">
        <f t="shared" si="2"/>
        <v>0</v>
      </c>
    </row>
    <row r="66" spans="2:5" ht="15">
      <c r="B66" s="7"/>
      <c r="C66" s="7"/>
      <c r="D66" s="7"/>
      <c r="E66" s="49">
        <f t="shared" si="2"/>
        <v>0</v>
      </c>
    </row>
    <row r="67" spans="2:5" ht="15">
      <c r="B67" s="4"/>
      <c r="C67" s="4"/>
      <c r="D67" s="4"/>
      <c r="E67" s="48">
        <f>IF(Grade="A",Credit_hours*4,IF(Grade="B",Credit_hours*3,IF(Grade="C",Credit_hours*2,IF(Grade="D",Credit_hours*1,IF(Grade="F",Credit_hours*0,0)))))</f>
        <v>0</v>
      </c>
    </row>
    <row r="68" spans="2:5" ht="15">
      <c r="B68" s="7"/>
      <c r="C68" s="7"/>
      <c r="D68" s="7"/>
      <c r="E68" s="49">
        <f>IF(Grade="A",Credit_hours*4,IF(Grade="B",Credit_hours*3,IF(Grade="C",Credit_hours*2,IF(Grade="D",Credit_hours*1,IF(Grade="F",Credit_hours*0,0)))))</f>
        <v>0</v>
      </c>
    </row>
    <row r="69" spans="2:5" ht="15">
      <c r="B69" s="4"/>
      <c r="C69" s="4"/>
      <c r="D69" s="4"/>
      <c r="E69" s="48">
        <f>IF(Grade="A",Credit_hours*4,IF(Grade="B",Credit_hours*3,IF(Grade="C",Credit_hours*2,IF(Grade="D",Credit_hours*1,IF(Grade="F",Credit_hours*0,0)))))</f>
        <v>0</v>
      </c>
    </row>
    <row r="70" spans="2:5" ht="15.75" thickBot="1">
      <c r="B70" s="12"/>
      <c r="C70" s="12"/>
      <c r="D70" s="7"/>
      <c r="E70" s="50">
        <f>IF(Grade="A",Credit_hours*4,IF(Grade="B",Credit_hours*3,IF(Grade="C",Credit_hours*2,IF(Grade="D",Credit_hours*1,IF(Grade="F",Credit_hours*0,0)))))</f>
        <v>0</v>
      </c>
    </row>
    <row r="71" spans="2:5" ht="15.75" thickTop="1">
      <c r="B71" s="13" t="s">
        <v>15</v>
      </c>
      <c r="C71" s="13"/>
      <c r="D71" s="46">
        <f>SUM(D61:D70)</f>
        <v>0</v>
      </c>
      <c r="E71" s="51">
        <f>SUM(E61:E70)</f>
        <v>0</v>
      </c>
    </row>
    <row r="72" ht="15">
      <c r="E72" s="52"/>
    </row>
    <row r="73" spans="4:5" ht="15">
      <c r="D73" s="1" t="s">
        <v>17</v>
      </c>
      <c r="E73" s="53" t="e">
        <f>TRUNC(E71/D71,2)</f>
        <v>#DIV/0!</v>
      </c>
    </row>
    <row r="74" spans="4:5" ht="15">
      <c r="D74" s="1" t="s">
        <v>16</v>
      </c>
      <c r="E74" s="53">
        <f>TRUNC((E71+E54+E42+E25)/(D71+D54+D42+D25),2)</f>
        <v>3.62</v>
      </c>
    </row>
    <row r="75" ht="15">
      <c r="E75" s="53"/>
    </row>
    <row r="76" ht="15">
      <c r="E76" s="53"/>
    </row>
    <row r="77" spans="2:5" ht="15">
      <c r="B77" s="2" t="s">
        <v>21</v>
      </c>
      <c r="E77" s="52"/>
    </row>
    <row r="78" spans="2:5" ht="15.75" thickBot="1">
      <c r="B78" s="3" t="s">
        <v>35</v>
      </c>
      <c r="C78" s="3" t="s">
        <v>12</v>
      </c>
      <c r="D78" s="3" t="s">
        <v>36</v>
      </c>
      <c r="E78" s="47" t="s">
        <v>26</v>
      </c>
    </row>
    <row r="79" spans="2:5" ht="15.75" thickTop="1">
      <c r="B79" s="4"/>
      <c r="C79" s="4"/>
      <c r="D79" s="4"/>
      <c r="E79" s="48">
        <f aca="true" t="shared" si="3" ref="E79:E84">IF(Grade="A",Credit_hours*4,IF(Grade="B",Credit_hours*3,IF(Grade="C",Credit_hours*2,IF(Grade="D",Credit_hours*1,IF(Grade="F",Credit_hours*0,0)))))</f>
        <v>0</v>
      </c>
    </row>
    <row r="80" spans="2:5" ht="15">
      <c r="B80" s="7"/>
      <c r="C80" s="7"/>
      <c r="D80" s="7"/>
      <c r="E80" s="49">
        <f t="shared" si="3"/>
        <v>0</v>
      </c>
    </row>
    <row r="81" spans="2:5" ht="15">
      <c r="B81" s="4"/>
      <c r="C81" s="4"/>
      <c r="D81" s="4"/>
      <c r="E81" s="48">
        <f t="shared" si="3"/>
        <v>0</v>
      </c>
    </row>
    <row r="82" spans="2:5" ht="15">
      <c r="B82" s="7"/>
      <c r="C82" s="7"/>
      <c r="D82" s="7"/>
      <c r="E82" s="49">
        <f t="shared" si="3"/>
        <v>0</v>
      </c>
    </row>
    <row r="83" spans="2:5" ht="15">
      <c r="B83" s="4"/>
      <c r="C83" s="4"/>
      <c r="D83" s="4"/>
      <c r="E83" s="48">
        <f t="shared" si="3"/>
        <v>0</v>
      </c>
    </row>
    <row r="84" spans="2:5" ht="15">
      <c r="B84" s="7"/>
      <c r="C84" s="7"/>
      <c r="D84" s="7"/>
      <c r="E84" s="49">
        <f t="shared" si="3"/>
        <v>0</v>
      </c>
    </row>
    <row r="85" spans="2:5" ht="15">
      <c r="B85" s="4"/>
      <c r="C85" s="4"/>
      <c r="D85" s="4"/>
      <c r="E85" s="48">
        <f>IF(Grade="A",Credit_hours*4,IF(Grade="B",Credit_hours*3,IF(Grade="C",Credit_hours*2,IF(Grade="D",Credit_hours*1,IF(Grade="F",Credit_hours*0,0)))))</f>
        <v>0</v>
      </c>
    </row>
    <row r="86" spans="2:5" ht="15">
      <c r="B86" s="7"/>
      <c r="C86" s="7"/>
      <c r="D86" s="7"/>
      <c r="E86" s="49">
        <f>IF(Grade="A",Credit_hours*4,IF(Grade="B",Credit_hours*3,IF(Grade="C",Credit_hours*2,IF(Grade="D",Credit_hours*1,IF(Grade="F",Credit_hours*0,0)))))</f>
        <v>0</v>
      </c>
    </row>
    <row r="87" spans="2:5" ht="15">
      <c r="B87" s="4"/>
      <c r="C87" s="4"/>
      <c r="D87" s="4"/>
      <c r="E87" s="48">
        <f>IF(Grade="A",Credit_hours*4,IF(Grade="B",Credit_hours*3,IF(Grade="C",Credit_hours*2,IF(Grade="D",Credit_hours*1,IF(Grade="F",Credit_hours*0,0)))))</f>
        <v>0</v>
      </c>
    </row>
    <row r="88" spans="2:5" ht="15.75" thickBot="1">
      <c r="B88" s="12"/>
      <c r="C88" s="12"/>
      <c r="D88" s="7"/>
      <c r="E88" s="50">
        <f>IF(Grade="A",Credit_hours*4,IF(Grade="B",Credit_hours*3,IF(Grade="C",Credit_hours*2,IF(Grade="D",Credit_hours*1,IF(Grade="F",Credit_hours*0,0)))))</f>
        <v>0</v>
      </c>
    </row>
    <row r="89" spans="2:5" ht="15.75" thickTop="1">
      <c r="B89" s="13" t="s">
        <v>15</v>
      </c>
      <c r="C89" s="13"/>
      <c r="D89" s="46">
        <f>SUM(D79:D88)</f>
        <v>0</v>
      </c>
      <c r="E89" s="51">
        <f>SUM(E79:E88)</f>
        <v>0</v>
      </c>
    </row>
    <row r="90" ht="15">
      <c r="E90" s="52"/>
    </row>
    <row r="91" spans="4:5" ht="15">
      <c r="D91" s="1" t="s">
        <v>17</v>
      </c>
      <c r="E91" s="53" t="e">
        <f>TRUNC(E89/D89,2)</f>
        <v>#DIV/0!</v>
      </c>
    </row>
    <row r="92" spans="4:5" ht="15">
      <c r="D92" s="1" t="s">
        <v>16</v>
      </c>
      <c r="E92" s="53">
        <f>TRUNC((E89+E71+E54+E42+E25)/(D89+D71+D54+D42+D25),2)</f>
        <v>3.62</v>
      </c>
    </row>
    <row r="93" ht="15">
      <c r="E93" s="53"/>
    </row>
    <row r="94" spans="2:5" ht="15">
      <c r="B94" s="2" t="s">
        <v>43</v>
      </c>
      <c r="E94" s="53"/>
    </row>
    <row r="95" spans="2:5" ht="15">
      <c r="B95" s="34" t="s">
        <v>35</v>
      </c>
      <c r="C95" s="35" t="s">
        <v>12</v>
      </c>
      <c r="D95" s="35" t="s">
        <v>36</v>
      </c>
      <c r="E95" s="54" t="s">
        <v>26</v>
      </c>
    </row>
    <row r="96" spans="2:5" ht="15">
      <c r="B96" s="36"/>
      <c r="C96" s="37"/>
      <c r="D96" s="37"/>
      <c r="E96" s="55">
        <f>IF(Grade="A",Credit_hours*4,IF(Grade="B",Credit_hours*3,IF(Grade="C",Credit_hours*2,IF(Grade="D",Credit_hours*1,IF(Grade="F",Credit_hours*0,0)))))</f>
        <v>0</v>
      </c>
    </row>
    <row r="97" spans="2:5" ht="15">
      <c r="B97" s="38"/>
      <c r="C97" s="39"/>
      <c r="D97" s="39"/>
      <c r="E97" s="56">
        <f>IF(Grade="A",Credit_hours*4,IF(Grade="B",Credit_hours*3,IF(Grade="C",Credit_hours*2,IF(Grade="D",Credit_hours*1,IF(Grade="F",Credit_hours*0,0)))))</f>
        <v>0</v>
      </c>
    </row>
    <row r="98" spans="2:5" ht="15">
      <c r="B98" s="36"/>
      <c r="C98" s="37"/>
      <c r="D98" s="37"/>
      <c r="E98" s="55">
        <f>IF(Grade="A",Credit_hours*4,IF(Grade="B",Credit_hours*3,IF(Grade="C",Credit_hours*2,IF(Grade="D",Credit_hours*1,IF(Grade="F",Credit_hours*0,0)))))</f>
        <v>0</v>
      </c>
    </row>
    <row r="99" spans="2:5" ht="15">
      <c r="B99" s="38"/>
      <c r="C99" s="39"/>
      <c r="D99" s="39"/>
      <c r="E99" s="56">
        <f>IF(Grade="A",Credit_hours*4,IF(Grade="B",Credit_hours*3,IF(Grade="C",Credit_hours*2,IF(Grade="D",Credit_hours*1,IF(Grade="F",Credit_hours*0,0)))))</f>
        <v>0</v>
      </c>
    </row>
    <row r="100" spans="2:5" ht="15.75" thickBot="1">
      <c r="B100" s="40"/>
      <c r="C100" s="37"/>
      <c r="D100" s="37"/>
      <c r="E100" s="55">
        <f>IF(Grade="A",Credit_hours*4,IF(Grade="B",Credit_hours*3,IF(Grade="C",Credit_hours*2,IF(Grade="D",Credit_hours*1,IF(Grade="F",Credit_hours*0,0)))))</f>
        <v>0</v>
      </c>
    </row>
    <row r="101" spans="2:5" ht="15">
      <c r="B101" s="41" t="s">
        <v>15</v>
      </c>
      <c r="C101" s="42"/>
      <c r="D101" s="45">
        <f>SUM(D96:D100)</f>
        <v>0</v>
      </c>
      <c r="E101" s="57">
        <f>SUM(E96:E100)</f>
        <v>0</v>
      </c>
    </row>
    <row r="102" spans="2:5" ht="15">
      <c r="B102" s="43"/>
      <c r="C102" s="43"/>
      <c r="D102" s="43"/>
      <c r="E102" s="58"/>
    </row>
    <row r="103" spans="2:5" ht="15">
      <c r="B103" s="43"/>
      <c r="C103" s="43"/>
      <c r="D103" s="44" t="s">
        <v>44</v>
      </c>
      <c r="E103" s="59">
        <f>TRUNC((E101+E89+E71+E54+E42+E25)/(D101+F104+D89+D71+D54+D42+D25),2)</f>
        <v>3.62</v>
      </c>
    </row>
    <row r="104" ht="15">
      <c r="E104" s="53"/>
    </row>
    <row r="105" spans="2:5" ht="15">
      <c r="B105" s="2" t="s">
        <v>22</v>
      </c>
      <c r="E105" s="52"/>
    </row>
    <row r="106" spans="2:5" ht="15.75" thickBot="1">
      <c r="B106" s="3" t="s">
        <v>35</v>
      </c>
      <c r="C106" s="3" t="s">
        <v>12</v>
      </c>
      <c r="D106" s="3" t="s">
        <v>36</v>
      </c>
      <c r="E106" s="47" t="s">
        <v>26</v>
      </c>
    </row>
    <row r="107" spans="2:5" ht="15.75" thickTop="1">
      <c r="B107" s="4"/>
      <c r="C107" s="4"/>
      <c r="D107" s="4"/>
      <c r="E107" s="48">
        <f aca="true" t="shared" si="4" ref="E107:E112">IF(Grade="A",Credit_hours*4,IF(Grade="B",Credit_hours*3,IF(Grade="C",Credit_hours*2,IF(Grade="D",Credit_hours*1,IF(Grade="F",Credit_hours*0,0)))))</f>
        <v>0</v>
      </c>
    </row>
    <row r="108" spans="2:5" ht="15">
      <c r="B108" s="7"/>
      <c r="C108" s="7"/>
      <c r="D108" s="7"/>
      <c r="E108" s="49">
        <f t="shared" si="4"/>
        <v>0</v>
      </c>
    </row>
    <row r="109" spans="2:5" ht="15">
      <c r="B109" s="4"/>
      <c r="C109" s="4"/>
      <c r="D109" s="4"/>
      <c r="E109" s="48">
        <f t="shared" si="4"/>
        <v>0</v>
      </c>
    </row>
    <row r="110" spans="2:5" ht="15">
      <c r="B110" s="7"/>
      <c r="C110" s="7"/>
      <c r="D110" s="7"/>
      <c r="E110" s="49">
        <f t="shared" si="4"/>
        <v>0</v>
      </c>
    </row>
    <row r="111" spans="2:5" ht="15">
      <c r="B111" s="4"/>
      <c r="C111" s="4"/>
      <c r="D111" s="4"/>
      <c r="E111" s="48">
        <f t="shared" si="4"/>
        <v>0</v>
      </c>
    </row>
    <row r="112" spans="2:5" ht="15">
      <c r="B112" s="7"/>
      <c r="C112" s="7"/>
      <c r="D112" s="7"/>
      <c r="E112" s="49">
        <f t="shared" si="4"/>
        <v>0</v>
      </c>
    </row>
    <row r="113" spans="2:5" ht="15">
      <c r="B113" s="4"/>
      <c r="C113" s="4"/>
      <c r="D113" s="4"/>
      <c r="E113" s="48">
        <f>IF(Grade="A",Credit_hours*4,IF(Grade="B",Credit_hours*3,IF(Grade="C",Credit_hours*2,IF(Grade="D",Credit_hours*1,IF(Grade="F",Credit_hours*0,0)))))</f>
        <v>0</v>
      </c>
    </row>
    <row r="114" spans="2:5" ht="15">
      <c r="B114" s="7"/>
      <c r="C114" s="7"/>
      <c r="D114" s="7"/>
      <c r="E114" s="49">
        <f>IF(Grade="A",Credit_hours*4,IF(Grade="B",Credit_hours*3,IF(Grade="C",Credit_hours*2,IF(Grade="D",Credit_hours*1,IF(Grade="F",Credit_hours*0,0)))))</f>
        <v>0</v>
      </c>
    </row>
    <row r="115" spans="2:5" ht="15">
      <c r="B115" s="4"/>
      <c r="C115" s="4"/>
      <c r="D115" s="4"/>
      <c r="E115" s="48">
        <f>IF(Grade="A",Credit_hours*4,IF(Grade="B",Credit_hours*3,IF(Grade="C",Credit_hours*2,IF(Grade="D",Credit_hours*1,IF(Grade="F",Credit_hours*0,0)))))</f>
        <v>0</v>
      </c>
    </row>
    <row r="116" spans="2:5" ht="15.75" thickBot="1">
      <c r="B116" s="12"/>
      <c r="C116" s="12"/>
      <c r="D116" s="7"/>
      <c r="E116" s="50">
        <f>IF(Grade="A",Credit_hours*4,IF(Grade="B",Credit_hours*3,IF(Grade="C",Credit_hours*2,IF(Grade="D",Credit_hours*1,IF(Grade="F",Credit_hours*0,0)))))</f>
        <v>0</v>
      </c>
    </row>
    <row r="117" spans="2:5" ht="15.75" thickTop="1">
      <c r="B117" s="13" t="s">
        <v>15</v>
      </c>
      <c r="C117" s="13"/>
      <c r="D117" s="46">
        <f>SUM(D107:D116)</f>
        <v>0</v>
      </c>
      <c r="E117" s="51">
        <f>SUM(E107:E116)</f>
        <v>0</v>
      </c>
    </row>
    <row r="118" ht="15">
      <c r="E118" s="52"/>
    </row>
    <row r="119" spans="4:5" ht="15">
      <c r="D119" s="1" t="s">
        <v>17</v>
      </c>
      <c r="E119" s="53" t="e">
        <f>TRUNC(E117/D117,2)</f>
        <v>#DIV/0!</v>
      </c>
    </row>
    <row r="120" spans="4:5" ht="15">
      <c r="D120" s="1" t="s">
        <v>16</v>
      </c>
      <c r="E120" s="53">
        <f>TRUNC((E117+E101+E89+E71+E54+E42+E25)/(D117+D101+D89+D71+D54+D42+D25),2)</f>
        <v>3.62</v>
      </c>
    </row>
    <row r="121" ht="15">
      <c r="E121" s="52"/>
    </row>
    <row r="122" ht="15">
      <c r="E122" s="52"/>
    </row>
    <row r="123" spans="2:5" ht="15">
      <c r="B123" s="2" t="s">
        <v>23</v>
      </c>
      <c r="E123" s="52"/>
    </row>
    <row r="124" spans="2:5" ht="15.75" thickBot="1">
      <c r="B124" s="3" t="s">
        <v>35</v>
      </c>
      <c r="C124" s="3" t="s">
        <v>12</v>
      </c>
      <c r="D124" s="3" t="s">
        <v>36</v>
      </c>
      <c r="E124" s="47" t="s">
        <v>26</v>
      </c>
    </row>
    <row r="125" spans="2:5" ht="15.75" thickTop="1">
      <c r="B125" s="4"/>
      <c r="C125" s="4"/>
      <c r="D125" s="4"/>
      <c r="E125" s="48">
        <f aca="true" t="shared" si="5" ref="E125:E130">IF(Grade="A",Credit_hours*4,IF(Grade="B",Credit_hours*3,IF(Grade="C",Credit_hours*2,IF(Grade="D",Credit_hours*1,IF(Grade="F",Credit_hours*0,0)))))</f>
        <v>0</v>
      </c>
    </row>
    <row r="126" spans="2:5" ht="15">
      <c r="B126" s="7"/>
      <c r="C126" s="7"/>
      <c r="D126" s="7"/>
      <c r="E126" s="49">
        <f t="shared" si="5"/>
        <v>0</v>
      </c>
    </row>
    <row r="127" spans="2:5" ht="15">
      <c r="B127" s="4"/>
      <c r="C127" s="4"/>
      <c r="D127" s="4"/>
      <c r="E127" s="48">
        <f t="shared" si="5"/>
        <v>0</v>
      </c>
    </row>
    <row r="128" spans="2:5" ht="15">
      <c r="B128" s="7"/>
      <c r="C128" s="7"/>
      <c r="D128" s="7"/>
      <c r="E128" s="49">
        <f t="shared" si="5"/>
        <v>0</v>
      </c>
    </row>
    <row r="129" spans="2:5" ht="15">
      <c r="B129" s="4"/>
      <c r="C129" s="4"/>
      <c r="D129" s="4"/>
      <c r="E129" s="48">
        <f t="shared" si="5"/>
        <v>0</v>
      </c>
    </row>
    <row r="130" spans="2:5" ht="15">
      <c r="B130" s="7"/>
      <c r="C130" s="7"/>
      <c r="D130" s="7"/>
      <c r="E130" s="49">
        <f t="shared" si="5"/>
        <v>0</v>
      </c>
    </row>
    <row r="131" spans="2:5" ht="15">
      <c r="B131" s="4"/>
      <c r="C131" s="4"/>
      <c r="D131" s="4"/>
      <c r="E131" s="48">
        <f>IF(Grade="A",Credit_hours*4,IF(Grade="B",Credit_hours*3,IF(Grade="C",Credit_hours*2,IF(Grade="D",Credit_hours*1,IF(Grade="F",Credit_hours*0,0)))))</f>
        <v>0</v>
      </c>
    </row>
    <row r="132" spans="2:5" ht="15">
      <c r="B132" s="7"/>
      <c r="C132" s="7"/>
      <c r="D132" s="7"/>
      <c r="E132" s="49">
        <f>IF(Grade="A",Credit_hours*4,IF(Grade="B",Credit_hours*3,IF(Grade="C",Credit_hours*2,IF(Grade="D",Credit_hours*1,IF(Grade="F",Credit_hours*0,0)))))</f>
        <v>0</v>
      </c>
    </row>
    <row r="133" spans="2:5" ht="15">
      <c r="B133" s="4"/>
      <c r="C133" s="4"/>
      <c r="D133" s="4"/>
      <c r="E133" s="48">
        <f>IF(Grade="A",Credit_hours*4,IF(Grade="B",Credit_hours*3,IF(Grade="C",Credit_hours*2,IF(Grade="D",Credit_hours*1,IF(Grade="F",Credit_hours*0,0)))))</f>
        <v>0</v>
      </c>
    </row>
    <row r="134" spans="2:5" ht="15.75" thickBot="1">
      <c r="B134" s="12"/>
      <c r="C134" s="12"/>
      <c r="D134" s="7"/>
      <c r="E134" s="50">
        <f>IF(Grade="A",Credit_hours*4,IF(Grade="B",Credit_hours*3,IF(Grade="C",Credit_hours*2,IF(Grade="D",Credit_hours*1,IF(Grade="F",Credit_hours*0,0)))))</f>
        <v>0</v>
      </c>
    </row>
    <row r="135" spans="2:5" ht="15.75" thickTop="1">
      <c r="B135" s="13" t="s">
        <v>15</v>
      </c>
      <c r="C135" s="13"/>
      <c r="D135" s="46">
        <f>SUM(D125:D134)</f>
        <v>0</v>
      </c>
      <c r="E135" s="51">
        <f>SUM(E125:E134)</f>
        <v>0</v>
      </c>
    </row>
    <row r="136" ht="15">
      <c r="E136" s="52"/>
    </row>
    <row r="137" spans="4:5" ht="15">
      <c r="D137" s="1" t="s">
        <v>17</v>
      </c>
      <c r="E137" s="53" t="e">
        <f>TRUNC(E135/D135,2)</f>
        <v>#DIV/0!</v>
      </c>
    </row>
    <row r="138" spans="4:5" ht="15">
      <c r="D138" s="1" t="s">
        <v>16</v>
      </c>
      <c r="E138" s="53">
        <f>TRUNC((E135+E117+E101+E89+E71+E54+E42+E25)/(D135+D117+D101+D89+D71+D54+D42+D25),2)</f>
        <v>3.62</v>
      </c>
    </row>
    <row r="139" ht="15">
      <c r="E139" s="53"/>
    </row>
    <row r="140" spans="2:5" ht="15">
      <c r="B140" s="2" t="s">
        <v>43</v>
      </c>
      <c r="E140" s="53"/>
    </row>
    <row r="141" spans="2:5" ht="15">
      <c r="B141" s="34" t="s">
        <v>35</v>
      </c>
      <c r="C141" s="35" t="s">
        <v>12</v>
      </c>
      <c r="D141" s="35" t="s">
        <v>36</v>
      </c>
      <c r="E141" s="54" t="s">
        <v>26</v>
      </c>
    </row>
    <row r="142" spans="2:5" ht="15">
      <c r="B142" s="36"/>
      <c r="C142" s="37"/>
      <c r="D142" s="37"/>
      <c r="E142" s="55">
        <f>IF(Grade="A",Credit_hours*4,IF(Grade="B",Credit_hours*3,IF(Grade="C",Credit_hours*2,IF(Grade="D",Credit_hours*1,IF(Grade="F",Credit_hours*0,0)))))</f>
        <v>0</v>
      </c>
    </row>
    <row r="143" spans="2:5" ht="15">
      <c r="B143" s="38"/>
      <c r="C143" s="39"/>
      <c r="D143" s="39"/>
      <c r="E143" s="56">
        <f>IF(Grade="A",Credit_hours*4,IF(Grade="B",Credit_hours*3,IF(Grade="C",Credit_hours*2,IF(Grade="D",Credit_hours*1,IF(Grade="F",Credit_hours*0,0)))))</f>
        <v>0</v>
      </c>
    </row>
    <row r="144" spans="2:5" ht="15">
      <c r="B144" s="36"/>
      <c r="C144" s="37"/>
      <c r="D144" s="37"/>
      <c r="E144" s="55">
        <f>IF(Grade="A",Credit_hours*4,IF(Grade="B",Credit_hours*3,IF(Grade="C",Credit_hours*2,IF(Grade="D",Credit_hours*1,IF(Grade="F",Credit_hours*0,0)))))</f>
        <v>0</v>
      </c>
    </row>
    <row r="145" spans="2:5" ht="15">
      <c r="B145" s="38"/>
      <c r="C145" s="39"/>
      <c r="D145" s="39"/>
      <c r="E145" s="56">
        <f>IF(Grade="A",Credit_hours*4,IF(Grade="B",Credit_hours*3,IF(Grade="C",Credit_hours*2,IF(Grade="D",Credit_hours*1,IF(Grade="F",Credit_hours*0,0)))))</f>
        <v>0</v>
      </c>
    </row>
    <row r="146" spans="2:5" ht="15.75" thickBot="1">
      <c r="B146" s="40"/>
      <c r="C146" s="37"/>
      <c r="D146" s="37"/>
      <c r="E146" s="55">
        <f>IF(Grade="A",Credit_hours*4,IF(Grade="B",Credit_hours*3,IF(Grade="C",Credit_hours*2,IF(Grade="D",Credit_hours*1,IF(Grade="F",Credit_hours*0,0)))))</f>
        <v>0</v>
      </c>
    </row>
    <row r="147" spans="2:5" ht="15">
      <c r="B147" s="41" t="s">
        <v>15</v>
      </c>
      <c r="C147" s="42"/>
      <c r="D147" s="45">
        <f>SUM(D142:D146)</f>
        <v>0</v>
      </c>
      <c r="E147" s="57">
        <f>SUM(E142:E146)</f>
        <v>0</v>
      </c>
    </row>
    <row r="148" spans="2:5" ht="15">
      <c r="B148" s="43"/>
      <c r="C148" s="43"/>
      <c r="D148" s="43"/>
      <c r="E148" s="58"/>
    </row>
    <row r="149" spans="2:5" ht="15">
      <c r="B149" s="43"/>
      <c r="C149" s="43"/>
      <c r="D149" s="44" t="s">
        <v>44</v>
      </c>
      <c r="E149" s="59">
        <f>TRUNC((E147+E135+E117+E101+E89+E71+E54+E42+E25)/(D147+D135+D117+D101+D89+D71+D54+D42+D25),2)</f>
        <v>3.62</v>
      </c>
    </row>
    <row r="150" ht="15">
      <c r="E150" s="52"/>
    </row>
    <row r="151" ht="15">
      <c r="E151" s="52"/>
    </row>
    <row r="152" spans="2:5" ht="15">
      <c r="B152" s="2" t="s">
        <v>24</v>
      </c>
      <c r="E152" s="52"/>
    </row>
    <row r="153" spans="2:5" ht="15.75" thickBot="1">
      <c r="B153" s="3" t="s">
        <v>35</v>
      </c>
      <c r="C153" s="3" t="s">
        <v>12</v>
      </c>
      <c r="D153" s="3" t="s">
        <v>36</v>
      </c>
      <c r="E153" s="47" t="s">
        <v>26</v>
      </c>
    </row>
    <row r="154" spans="2:5" ht="15.75" thickTop="1">
      <c r="B154" s="4"/>
      <c r="C154" s="4"/>
      <c r="D154" s="4"/>
      <c r="E154" s="48">
        <f aca="true" t="shared" si="6" ref="E154:E159">IF(Grade="A",Credit_hours*4,IF(Grade="B",Credit_hours*3,IF(Grade="C",Credit_hours*2,IF(Grade="D",Credit_hours*1,IF(Grade="F",Credit_hours*0,0)))))</f>
        <v>0</v>
      </c>
    </row>
    <row r="155" spans="2:5" ht="15">
      <c r="B155" s="7"/>
      <c r="C155" s="7"/>
      <c r="D155" s="7"/>
      <c r="E155" s="49">
        <f t="shared" si="6"/>
        <v>0</v>
      </c>
    </row>
    <row r="156" spans="2:5" ht="15">
      <c r="B156" s="4"/>
      <c r="C156" s="4"/>
      <c r="D156" s="4"/>
      <c r="E156" s="48">
        <f t="shared" si="6"/>
        <v>0</v>
      </c>
    </row>
    <row r="157" spans="2:5" ht="15">
      <c r="B157" s="7"/>
      <c r="C157" s="7"/>
      <c r="D157" s="7"/>
      <c r="E157" s="49">
        <f t="shared" si="6"/>
        <v>0</v>
      </c>
    </row>
    <row r="158" spans="2:5" ht="15">
      <c r="B158" s="4"/>
      <c r="C158" s="4"/>
      <c r="D158" s="4"/>
      <c r="E158" s="48">
        <f t="shared" si="6"/>
        <v>0</v>
      </c>
    </row>
    <row r="159" spans="2:5" ht="15">
      <c r="B159" s="7"/>
      <c r="C159" s="7"/>
      <c r="D159" s="7"/>
      <c r="E159" s="49">
        <f t="shared" si="6"/>
        <v>0</v>
      </c>
    </row>
    <row r="160" spans="2:5" ht="15">
      <c r="B160" s="4"/>
      <c r="C160" s="4"/>
      <c r="D160" s="4"/>
      <c r="E160" s="48">
        <f>IF(Grade="A",Credit_hours*4,IF(Grade="B",Credit_hours*3,IF(Grade="C",Credit_hours*2,IF(Grade="D",Credit_hours*1,IF(Grade="F",Credit_hours*0,0)))))</f>
        <v>0</v>
      </c>
    </row>
    <row r="161" spans="2:5" ht="15">
      <c r="B161" s="7"/>
      <c r="C161" s="7"/>
      <c r="D161" s="7"/>
      <c r="E161" s="49">
        <f>IF(Grade="A",Credit_hours*4,IF(Grade="B",Credit_hours*3,IF(Grade="C",Credit_hours*2,IF(Grade="D",Credit_hours*1,IF(Grade="F",Credit_hours*0,0)))))</f>
        <v>0</v>
      </c>
    </row>
    <row r="162" spans="2:5" ht="15">
      <c r="B162" s="4"/>
      <c r="C162" s="4"/>
      <c r="D162" s="4"/>
      <c r="E162" s="48">
        <f>IF(Grade="A",Credit_hours*4,IF(Grade="B",Credit_hours*3,IF(Grade="C",Credit_hours*2,IF(Grade="D",Credit_hours*1,IF(Grade="F",Credit_hours*0,0)))))</f>
        <v>0</v>
      </c>
    </row>
    <row r="163" spans="2:5" ht="15.75" thickBot="1">
      <c r="B163" s="12"/>
      <c r="C163" s="12"/>
      <c r="D163" s="7"/>
      <c r="E163" s="50">
        <f>IF(Grade="A",Credit_hours*4,IF(Grade="B",Credit_hours*3,IF(Grade="C",Credit_hours*2,IF(Grade="D",Credit_hours*1,IF(Grade="F",Credit_hours*0,0)))))</f>
        <v>0</v>
      </c>
    </row>
    <row r="164" spans="2:5" ht="15.75" thickTop="1">
      <c r="B164" s="13" t="s">
        <v>15</v>
      </c>
      <c r="C164" s="13"/>
      <c r="D164" s="46">
        <f>SUM(D154:D163)</f>
        <v>0</v>
      </c>
      <c r="E164" s="51">
        <f>SUM(E154:E163)</f>
        <v>0</v>
      </c>
    </row>
    <row r="165" ht="15">
      <c r="E165" s="52"/>
    </row>
    <row r="166" spans="4:5" ht="15">
      <c r="D166" s="1" t="s">
        <v>17</v>
      </c>
      <c r="E166" s="53" t="e">
        <f>TRUNC(E164/D164,2)</f>
        <v>#DIV/0!</v>
      </c>
    </row>
    <row r="167" spans="4:5" ht="15">
      <c r="D167" s="1" t="s">
        <v>16</v>
      </c>
      <c r="E167" s="53">
        <f>TRUNC((E164+E147+E135+E117+E101+E89+E71+E54+E42+E25)/(D164+D147+D135+D117+D101+D89+D71+D54+D42+D25),2)</f>
        <v>3.62</v>
      </c>
    </row>
    <row r="168" ht="15">
      <c r="E168" s="52"/>
    </row>
    <row r="169" ht="15">
      <c r="E169" s="52"/>
    </row>
    <row r="170" spans="2:5" ht="15">
      <c r="B170" s="2" t="s">
        <v>25</v>
      </c>
      <c r="E170" s="52"/>
    </row>
    <row r="171" spans="2:5" ht="15.75" thickBot="1">
      <c r="B171" s="3" t="s">
        <v>35</v>
      </c>
      <c r="C171" s="3" t="s">
        <v>12</v>
      </c>
      <c r="D171" s="3" t="s">
        <v>36</v>
      </c>
      <c r="E171" s="47" t="s">
        <v>26</v>
      </c>
    </row>
    <row r="172" spans="2:5" ht="15.75" thickTop="1">
      <c r="B172" s="4"/>
      <c r="C172" s="4"/>
      <c r="D172" s="4"/>
      <c r="E172" s="48">
        <f aca="true" t="shared" si="7" ref="E172:E177">IF(Grade="A",Credit_hours*4,IF(Grade="B",Credit_hours*3,IF(Grade="C",Credit_hours*2,IF(Grade="D",Credit_hours*1,IF(Grade="F",Credit_hours*0,0)))))</f>
        <v>0</v>
      </c>
    </row>
    <row r="173" spans="2:5" ht="15">
      <c r="B173" s="7"/>
      <c r="C173" s="7"/>
      <c r="D173" s="7"/>
      <c r="E173" s="49">
        <f t="shared" si="7"/>
        <v>0</v>
      </c>
    </row>
    <row r="174" spans="2:5" ht="15">
      <c r="B174" s="4"/>
      <c r="C174" s="4"/>
      <c r="D174" s="4"/>
      <c r="E174" s="48">
        <f t="shared" si="7"/>
        <v>0</v>
      </c>
    </row>
    <row r="175" spans="2:5" ht="15">
      <c r="B175" s="7"/>
      <c r="C175" s="7"/>
      <c r="D175" s="7"/>
      <c r="E175" s="49">
        <f t="shared" si="7"/>
        <v>0</v>
      </c>
    </row>
    <row r="176" spans="2:5" ht="15">
      <c r="B176" s="4"/>
      <c r="C176" s="4"/>
      <c r="D176" s="4"/>
      <c r="E176" s="48">
        <f t="shared" si="7"/>
        <v>0</v>
      </c>
    </row>
    <row r="177" spans="2:5" ht="15">
      <c r="B177" s="7"/>
      <c r="C177" s="7"/>
      <c r="D177" s="7"/>
      <c r="E177" s="49">
        <f t="shared" si="7"/>
        <v>0</v>
      </c>
    </row>
    <row r="178" spans="2:5" ht="15">
      <c r="B178" s="4"/>
      <c r="C178" s="4"/>
      <c r="D178" s="4"/>
      <c r="E178" s="48">
        <f>IF(Grade="A",Credit_hours*4,IF(Grade="B",Credit_hours*3,IF(Grade="C",Credit_hours*2,IF(Grade="D",Credit_hours*1,IF(Grade="F",Credit_hours*0,0)))))</f>
        <v>0</v>
      </c>
    </row>
    <row r="179" spans="2:5" ht="15">
      <c r="B179" s="7"/>
      <c r="C179" s="7"/>
      <c r="D179" s="7"/>
      <c r="E179" s="49">
        <f>IF(Grade="A",Credit_hours*4,IF(Grade="B",Credit_hours*3,IF(Grade="C",Credit_hours*2,IF(Grade="D",Credit_hours*1,IF(Grade="F",Credit_hours*0,0)))))</f>
        <v>0</v>
      </c>
    </row>
    <row r="180" spans="2:5" ht="15">
      <c r="B180" s="4"/>
      <c r="C180" s="4"/>
      <c r="D180" s="4"/>
      <c r="E180" s="48">
        <f>IF(Grade="A",Credit_hours*4,IF(Grade="B",Credit_hours*3,IF(Grade="C",Credit_hours*2,IF(Grade="D",Credit_hours*1,IF(Grade="F",Credit_hours*0,0)))))</f>
        <v>0</v>
      </c>
    </row>
    <row r="181" spans="2:5" ht="15.75" thickBot="1">
      <c r="B181" s="12"/>
      <c r="C181" s="12"/>
      <c r="D181" s="7"/>
      <c r="E181" s="50">
        <f>IF(Grade="A",Credit_hours*4,IF(Grade="B",Credit_hours*3,IF(Grade="C",Credit_hours*2,IF(Grade="D",Credit_hours*1,IF(Grade="F",Credit_hours*0,0)))))</f>
        <v>0</v>
      </c>
    </row>
    <row r="182" spans="2:5" ht="15.75" thickTop="1">
      <c r="B182" s="13" t="s">
        <v>15</v>
      </c>
      <c r="C182" s="13"/>
      <c r="D182" s="46">
        <f>SUM(D172:D181)</f>
        <v>0</v>
      </c>
      <c r="E182" s="51">
        <f>SUM(E172:E181)</f>
        <v>0</v>
      </c>
    </row>
    <row r="183" ht="15">
      <c r="E183" s="52"/>
    </row>
    <row r="184" spans="4:5" ht="15">
      <c r="D184" s="1" t="s">
        <v>17</v>
      </c>
      <c r="E184" s="53" t="e">
        <f>TRUNC(E182/D182,2)</f>
        <v>#DIV/0!</v>
      </c>
    </row>
    <row r="185" spans="4:5" ht="15">
      <c r="D185" s="1" t="s">
        <v>16</v>
      </c>
      <c r="E185" s="53">
        <f>TRUNC((E182+E164+E147+E135+E117+E101+E89+E71+E54+E42+E25)/(D182+D164+D147+D135+D117+D101+D89+D71+D54+D42+D25),2)</f>
        <v>3.62</v>
      </c>
    </row>
    <row r="186" ht="15">
      <c r="E186" s="52"/>
    </row>
    <row r="187" spans="2:5" ht="15">
      <c r="B187" s="2" t="s">
        <v>43</v>
      </c>
      <c r="E187" s="53"/>
    </row>
    <row r="188" spans="2:5" ht="15">
      <c r="B188" s="34" t="s">
        <v>35</v>
      </c>
      <c r="C188" s="35" t="s">
        <v>12</v>
      </c>
      <c r="D188" s="35" t="s">
        <v>36</v>
      </c>
      <c r="E188" s="54" t="s">
        <v>26</v>
      </c>
    </row>
    <row r="189" spans="2:5" ht="15">
      <c r="B189" s="36"/>
      <c r="C189" s="37"/>
      <c r="D189" s="37"/>
      <c r="E189" s="55">
        <f>IF(Grade="A",Credit_hours*4,IF(Grade="B",Credit_hours*3,IF(Grade="C",Credit_hours*2,IF(Grade="D",Credit_hours*1,IF(Grade="F",Credit_hours*0,0)))))</f>
        <v>0</v>
      </c>
    </row>
    <row r="190" spans="2:5" ht="15">
      <c r="B190" s="38"/>
      <c r="C190" s="39"/>
      <c r="D190" s="39"/>
      <c r="E190" s="56">
        <f>IF(Grade="A",Credit_hours*4,IF(Grade="B",Credit_hours*3,IF(Grade="C",Credit_hours*2,IF(Grade="D",Credit_hours*1,IF(Grade="F",Credit_hours*0,0)))))</f>
        <v>0</v>
      </c>
    </row>
    <row r="191" spans="2:5" ht="15">
      <c r="B191" s="36"/>
      <c r="C191" s="37"/>
      <c r="D191" s="37"/>
      <c r="E191" s="55">
        <f>IF(Grade="A",Credit_hours*4,IF(Grade="B",Credit_hours*3,IF(Grade="C",Credit_hours*2,IF(Grade="D",Credit_hours*1,IF(Grade="F",Credit_hours*0,0)))))</f>
        <v>0</v>
      </c>
    </row>
    <row r="192" spans="2:5" ht="15">
      <c r="B192" s="38"/>
      <c r="C192" s="39"/>
      <c r="D192" s="39"/>
      <c r="E192" s="56">
        <f>IF(Grade="A",Credit_hours*4,IF(Grade="B",Credit_hours*3,IF(Grade="C",Credit_hours*2,IF(Grade="D",Credit_hours*1,IF(Grade="F",Credit_hours*0,0)))))</f>
        <v>0</v>
      </c>
    </row>
    <row r="193" spans="2:5" ht="15.75" thickBot="1">
      <c r="B193" s="40"/>
      <c r="C193" s="37"/>
      <c r="D193" s="37"/>
      <c r="E193" s="55">
        <f>IF(Grade="A",Credit_hours*4,IF(Grade="B",Credit_hours*3,IF(Grade="C",Credit_hours*2,IF(Grade="D",Credit_hours*1,IF(Grade="F",Credit_hours*0,0)))))</f>
        <v>0</v>
      </c>
    </row>
    <row r="194" spans="2:5" ht="15">
      <c r="B194" s="41" t="s">
        <v>15</v>
      </c>
      <c r="C194" s="42"/>
      <c r="D194" s="45">
        <f>SUM(D189:D193)</f>
        <v>0</v>
      </c>
      <c r="E194" s="57">
        <f>SUM(E189:E193)</f>
        <v>0</v>
      </c>
    </row>
    <row r="195" spans="2:5" ht="15">
      <c r="B195" s="43"/>
      <c r="C195" s="43"/>
      <c r="D195" s="43"/>
      <c r="E195" s="58"/>
    </row>
    <row r="196" spans="2:5" ht="15">
      <c r="B196" s="43"/>
      <c r="C196" s="43"/>
      <c r="D196" s="44" t="s">
        <v>44</v>
      </c>
      <c r="E196" s="59">
        <f>TRUNC((E194+E182+E164+E147+E135+E117+E101+E89+E71+E54+E42+E25)/(D194+D182+D164+D147+D135+D117+D101+D89+D71+D54+D42+D25),2)</f>
        <v>3.62</v>
      </c>
    </row>
  </sheetData>
  <sheetProtection password="CC4B" sheet="1" formatCells="0" selectLockedCells="1"/>
  <mergeCells count="22">
    <mergeCell ref="H23:L23"/>
    <mergeCell ref="E2:I2"/>
    <mergeCell ref="H13:I13"/>
    <mergeCell ref="I49:J49"/>
    <mergeCell ref="I50:J50"/>
    <mergeCell ref="I51:J51"/>
    <mergeCell ref="I45:J45"/>
    <mergeCell ref="I44:J44"/>
    <mergeCell ref="I43:J43"/>
    <mergeCell ref="K24:L24"/>
    <mergeCell ref="I52:J52"/>
    <mergeCell ref="I53:J53"/>
    <mergeCell ref="I54:J54"/>
    <mergeCell ref="I46:J46"/>
    <mergeCell ref="I47:J47"/>
    <mergeCell ref="I48:J48"/>
    <mergeCell ref="I37:J37"/>
    <mergeCell ref="I38:J38"/>
    <mergeCell ref="I39:J39"/>
    <mergeCell ref="I40:J40"/>
    <mergeCell ref="I41:J41"/>
    <mergeCell ref="I42:J42"/>
  </mergeCells>
  <dataValidations count="3">
    <dataValidation type="list" allowBlank="1" showInputMessage="1" showErrorMessage="1" sqref="C125:C134 C189:C193 C142:C146 C96:C100 C61:C70 C154:C163 C172:C181 C107:C116 C79:C88">
      <formula1>$H$15:$H$19</formula1>
    </dataValidation>
    <dataValidation type="list" allowBlank="1" showInputMessage="1" showErrorMessage="1" sqref="D172:D181 D79:D88 D189:D193 D142:D146 D96:D100 D61:D70 D125:D134 D154:D163 D107:D116 K38:K53 D15:D24 D32:D41 D49:D53">
      <formula1>$I$15:$I$18</formula1>
    </dataValidation>
    <dataValidation type="list" allowBlank="1" showInputMessage="1" showErrorMessage="1" sqref="C32:C41 C15:C24 C49:C53">
      <formula1>$H$15:$H$20</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Abilene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mjg08a</dc:creator>
  <cp:keywords/>
  <dc:description/>
  <cp:lastModifiedBy>First Year Program</cp:lastModifiedBy>
  <cp:lastPrinted>2011-04-06T18:46:09Z</cp:lastPrinted>
  <dcterms:created xsi:type="dcterms:W3CDTF">2011-03-22T17:31:10Z</dcterms:created>
  <dcterms:modified xsi:type="dcterms:W3CDTF">2012-05-07T15:09:52Z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