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4620" yWindow="1260" windowWidth="26340" windowHeight="9080" tabRatio="946" activeTab="2"/>
  </bookViews>
  <sheets>
    <sheet name="Intro" sheetId="30" r:id="rId1"/>
    <sheet name="Administration" sheetId="27" r:id="rId2"/>
    <sheet name="Associate" sheetId="29" r:id="rId3"/>
    <sheet name="Campus" sheetId="25" r:id="rId4"/>
    <sheet name="Children's" sheetId="24" r:id="rId5"/>
    <sheet name="Church Planting" sheetId="23" r:id="rId6"/>
    <sheet name="Education" sheetId="22" r:id="rId7"/>
    <sheet name="Family" sheetId="21" r:id="rId8"/>
    <sheet name="Involvement" sheetId="20" r:id="rId9"/>
    <sheet name="Lead Minister" sheetId="19" r:id="rId10"/>
    <sheet name="Missions" sheetId="28" r:id="rId11"/>
    <sheet name="Outreach" sheetId="18" r:id="rId12"/>
    <sheet name="Pastoral Care" sheetId="17" r:id="rId13"/>
    <sheet name="Preaching" sheetId="16" r:id="rId14"/>
    <sheet name="Worship" sheetId="15" r:id="rId15"/>
    <sheet name="Youth" sheetId="10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9" l="1"/>
  <c r="Q12" i="10"/>
  <c r="P12" i="10"/>
  <c r="Q12" i="15"/>
  <c r="P12" i="15"/>
  <c r="Q12" i="16"/>
  <c r="P12" i="16"/>
  <c r="Q12" i="17"/>
  <c r="P12" i="17"/>
  <c r="Q12" i="18"/>
  <c r="P12" i="18"/>
  <c r="Q12" i="28"/>
  <c r="P12" i="28"/>
  <c r="Q12" i="19"/>
  <c r="P12" i="19"/>
  <c r="Q12" i="20"/>
  <c r="P12" i="20"/>
  <c r="Q12" i="21"/>
  <c r="P12" i="21"/>
  <c r="Q12" i="22"/>
  <c r="P12" i="22"/>
  <c r="Q12" i="23"/>
  <c r="P12" i="23"/>
  <c r="Q12" i="24"/>
  <c r="P12" i="24"/>
  <c r="Q12" i="25"/>
  <c r="P12" i="25"/>
  <c r="K14" i="15"/>
  <c r="J14" i="15"/>
  <c r="K14" i="16"/>
  <c r="J14" i="16"/>
  <c r="K14" i="17"/>
  <c r="J14" i="17"/>
  <c r="K14" i="18"/>
  <c r="J14" i="18"/>
  <c r="K14" i="28"/>
  <c r="J14" i="28"/>
  <c r="K14" i="19"/>
  <c r="K14" i="20"/>
  <c r="J14" i="20"/>
  <c r="K14" i="21"/>
  <c r="J14" i="21"/>
  <c r="K14" i="22"/>
  <c r="J14" i="22"/>
  <c r="K14" i="23"/>
  <c r="J14" i="23"/>
  <c r="K14" i="24"/>
  <c r="J14" i="24"/>
  <c r="K14" i="25"/>
  <c r="J14" i="25"/>
  <c r="Q12" i="29"/>
  <c r="Q12" i="27"/>
  <c r="P12" i="27"/>
  <c r="P12" i="29"/>
  <c r="K14" i="29"/>
  <c r="J14" i="29"/>
  <c r="K14" i="27"/>
  <c r="J14" i="27"/>
  <c r="K14" i="10"/>
  <c r="J14" i="10"/>
  <c r="G13" i="29"/>
  <c r="G14" i="29"/>
  <c r="G12" i="29"/>
  <c r="G13" i="20"/>
  <c r="G14" i="20"/>
  <c r="G13" i="19"/>
  <c r="G14" i="19"/>
  <c r="G13" i="28"/>
  <c r="G14" i="28"/>
  <c r="G13" i="18"/>
  <c r="G14" i="18"/>
  <c r="G13" i="17"/>
  <c r="G14" i="17"/>
  <c r="G13" i="16"/>
  <c r="G14" i="16"/>
  <c r="G13" i="15"/>
  <c r="G14" i="15"/>
  <c r="G13" i="10"/>
  <c r="G14" i="10"/>
  <c r="G13" i="21"/>
  <c r="G14" i="21"/>
  <c r="G12" i="20"/>
  <c r="G12" i="19"/>
  <c r="G12" i="28"/>
  <c r="G12" i="18"/>
  <c r="G12" i="17"/>
  <c r="G12" i="16"/>
  <c r="G12" i="15"/>
  <c r="G12" i="10"/>
  <c r="G12" i="21"/>
  <c r="G13" i="23"/>
  <c r="G14" i="23"/>
  <c r="G13" i="22"/>
  <c r="G14" i="22"/>
  <c r="G12" i="23"/>
  <c r="G12" i="22"/>
  <c r="G13" i="24"/>
  <c r="G14" i="24"/>
  <c r="G12" i="24"/>
  <c r="G13" i="25"/>
  <c r="G14" i="25"/>
  <c r="G12" i="25"/>
  <c r="G13" i="27"/>
  <c r="G14" i="27"/>
  <c r="G12" i="27"/>
  <c r="Q22" i="10"/>
  <c r="Q21" i="10"/>
  <c r="Q20" i="16"/>
  <c r="Q22" i="16"/>
  <c r="Q22" i="19"/>
  <c r="Q21" i="19"/>
</calcChain>
</file>

<file path=xl/sharedStrings.xml><?xml version="1.0" encoding="utf-8"?>
<sst xmlns="http://schemas.openxmlformats.org/spreadsheetml/2006/main" count="2084" uniqueCount="137">
  <si>
    <t>Lead Minister</t>
  </si>
  <si>
    <t>Less than 150</t>
  </si>
  <si>
    <t>151-300</t>
  </si>
  <si>
    <t>301-500</t>
  </si>
  <si>
    <t>501-750</t>
  </si>
  <si>
    <t>Allowances</t>
  </si>
  <si>
    <t>Base Salary</t>
  </si>
  <si>
    <t>Total Compensation</t>
  </si>
  <si>
    <t>Range</t>
  </si>
  <si>
    <t>751-999</t>
  </si>
  <si>
    <t>Over 1000</t>
  </si>
  <si>
    <t>Full Time Ministers on Staff</t>
  </si>
  <si>
    <t>Vacation Leave</t>
  </si>
  <si>
    <t>Years in Ministry</t>
  </si>
  <si>
    <t>Min</t>
  </si>
  <si>
    <t>Max</t>
  </si>
  <si>
    <t xml:space="preserve"> </t>
  </si>
  <si>
    <t>Percent Receiving Benefits</t>
  </si>
  <si>
    <t>AVG</t>
  </si>
  <si>
    <t>n =</t>
  </si>
  <si>
    <t>Median</t>
  </si>
  <si>
    <t xml:space="preserve">n = </t>
  </si>
  <si>
    <t>Church Size</t>
  </si>
  <si>
    <t>Weekly Contribution</t>
  </si>
  <si>
    <t>Compensation (Base Salary + Allowances) based on Church Size</t>
  </si>
  <si>
    <t>n = 6</t>
  </si>
  <si>
    <t>Other Allowable Absences</t>
  </si>
  <si>
    <t>Total Leave</t>
  </si>
  <si>
    <t>Average</t>
  </si>
  <si>
    <t>Items</t>
  </si>
  <si>
    <t>Years in Position</t>
  </si>
  <si>
    <t>Part Time Ministers</t>
  </si>
  <si>
    <t>Coninuing Education Leave</t>
  </si>
  <si>
    <t>&lt; 1</t>
  </si>
  <si>
    <t>Vacation Leave (weeks)</t>
  </si>
  <si>
    <t>Total Leave (weeks)</t>
  </si>
  <si>
    <t>&gt; $50000</t>
  </si>
  <si>
    <t>n = 1</t>
  </si>
  <si>
    <r>
      <t xml:space="preserve">Demographic Data </t>
    </r>
    <r>
      <rPr>
        <b/>
        <i/>
        <sz val="11"/>
        <color indexed="8"/>
        <rFont val="Calibri"/>
        <family val="2"/>
      </rPr>
      <t>(n= 27)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</si>
  <si>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6)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</si>
  <si>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21)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</si>
  <si>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5)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</si>
  <si>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4)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</si>
  <si>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61)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</si>
  <si>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3)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</si>
  <si>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2)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</si>
  <si>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176)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</si>
  <si>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53)</t>
    </r>
  </si>
  <si>
    <t>Response Percent</t>
  </si>
  <si>
    <t>Response Count</t>
  </si>
  <si>
    <t>Other</t>
  </si>
  <si>
    <t>Total</t>
  </si>
  <si>
    <t>Under 26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</si>
  <si>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</si>
  <si>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</si>
  <si>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</si>
  <si>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</si>
  <si>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</si>
  <si>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</si>
  <si>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</si>
  <si>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</si>
  <si>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Above 65</t>
  </si>
  <si>
    <t>High School/ GED</t>
  </si>
  <si>
    <t>Bachelor's degree</t>
  </si>
  <si>
    <t>Master of Divinity</t>
  </si>
  <si>
    <t>Other Master's degree</t>
  </si>
  <si>
    <t>Doctor of Divinity/Ministry</t>
  </si>
  <si>
    <t>Other Doctoral degree</t>
  </si>
  <si>
    <t>No benefits</t>
  </si>
  <si>
    <t>1,000-5,000</t>
  </si>
  <si>
    <t>6,000-10,000</t>
  </si>
  <si>
    <t>11,000-15,000</t>
  </si>
  <si>
    <t>16,000 or more</t>
  </si>
  <si>
    <t>Size of Church</t>
  </si>
  <si>
    <t xml:space="preserve">  </t>
  </si>
  <si>
    <r>
      <t xml:space="preserve">Age </t>
    </r>
    <r>
      <rPr>
        <b/>
        <i/>
        <sz val="11"/>
        <color indexed="8"/>
        <rFont val="Calibri"/>
        <family val="2"/>
      </rPr>
      <t>(n= )</t>
    </r>
  </si>
  <si>
    <r>
      <t xml:space="preserve">Education </t>
    </r>
    <r>
      <rPr>
        <b/>
        <i/>
        <sz val="11"/>
        <color indexed="8"/>
        <rFont val="Calibri"/>
        <family val="2"/>
      </rPr>
      <t>(n= )</t>
    </r>
  </si>
  <si>
    <t>&gt; $41,571</t>
  </si>
  <si>
    <t>&gt; $50,000</t>
  </si>
  <si>
    <t>&gt; $45,000</t>
  </si>
  <si>
    <t>&gt; $35,200</t>
  </si>
  <si>
    <t>&gt; $36,500</t>
  </si>
  <si>
    <r>
      <t xml:space="preserve">Age </t>
    </r>
    <r>
      <rPr>
        <b/>
        <i/>
        <sz val="11"/>
        <color indexed="8"/>
        <rFont val="Calibri"/>
        <family val="2"/>
      </rPr>
      <t>(n= 27)</t>
    </r>
  </si>
  <si>
    <r>
      <t xml:space="preserve">Education </t>
    </r>
    <r>
      <rPr>
        <b/>
        <i/>
        <sz val="11"/>
        <color indexed="8"/>
        <rFont val="Calibri"/>
        <family val="2"/>
      </rPr>
      <t>(n= 27)</t>
    </r>
  </si>
  <si>
    <r>
      <t xml:space="preserve">Age </t>
    </r>
    <r>
      <rPr>
        <b/>
        <i/>
        <sz val="11"/>
        <color indexed="8"/>
        <rFont val="Calibri"/>
        <family val="2"/>
      </rPr>
      <t>(n= 6)</t>
    </r>
  </si>
  <si>
    <r>
      <t xml:space="preserve">Education </t>
    </r>
    <r>
      <rPr>
        <b/>
        <i/>
        <sz val="11"/>
        <color indexed="8"/>
        <rFont val="Calibri"/>
        <family val="2"/>
      </rPr>
      <t>(n= 6)</t>
    </r>
  </si>
  <si>
    <r>
      <t xml:space="preserve">Age </t>
    </r>
    <r>
      <rPr>
        <b/>
        <i/>
        <sz val="11"/>
        <color indexed="8"/>
        <rFont val="Calibri"/>
        <family val="2"/>
      </rPr>
      <t>(n= 21)</t>
    </r>
  </si>
  <si>
    <r>
      <t xml:space="preserve">Education </t>
    </r>
    <r>
      <rPr>
        <b/>
        <i/>
        <sz val="11"/>
        <color indexed="8"/>
        <rFont val="Calibri"/>
        <family val="2"/>
      </rPr>
      <t>(n= 21)</t>
    </r>
  </si>
  <si>
    <r>
      <t xml:space="preserve">Age </t>
    </r>
    <r>
      <rPr>
        <b/>
        <i/>
        <sz val="11"/>
        <color indexed="8"/>
        <rFont val="Calibri"/>
        <family val="2"/>
      </rPr>
      <t>(n= 5)</t>
    </r>
  </si>
  <si>
    <r>
      <t xml:space="preserve">Education </t>
    </r>
    <r>
      <rPr>
        <b/>
        <i/>
        <sz val="11"/>
        <color indexed="8"/>
        <rFont val="Calibri"/>
        <family val="2"/>
      </rPr>
      <t>(n= 5)</t>
    </r>
  </si>
  <si>
    <r>
      <t xml:space="preserve">Age </t>
    </r>
    <r>
      <rPr>
        <b/>
        <i/>
        <sz val="11"/>
        <color indexed="8"/>
        <rFont val="Calibri"/>
        <family val="2"/>
      </rPr>
      <t>(n= 4)</t>
    </r>
  </si>
  <si>
    <r>
      <t xml:space="preserve">Education </t>
    </r>
    <r>
      <rPr>
        <b/>
        <i/>
        <sz val="11"/>
        <color indexed="8"/>
        <rFont val="Calibri"/>
        <family val="2"/>
      </rPr>
      <t>(n= 4)</t>
    </r>
  </si>
  <si>
    <r>
      <t xml:space="preserve">Age </t>
    </r>
    <r>
      <rPr>
        <b/>
        <i/>
        <sz val="11"/>
        <color indexed="8"/>
        <rFont val="Calibri"/>
        <family val="2"/>
      </rPr>
      <t>(n= 61)</t>
    </r>
  </si>
  <si>
    <r>
      <t xml:space="preserve">Education </t>
    </r>
    <r>
      <rPr>
        <b/>
        <i/>
        <sz val="11"/>
        <color indexed="8"/>
        <rFont val="Calibri"/>
        <family val="2"/>
      </rPr>
      <t>(n= 61)</t>
    </r>
  </si>
  <si>
    <r>
      <t xml:space="preserve">Age </t>
    </r>
    <r>
      <rPr>
        <b/>
        <i/>
        <sz val="11"/>
        <color indexed="8"/>
        <rFont val="Calibri"/>
        <family val="2"/>
      </rPr>
      <t>(n= 3)</t>
    </r>
  </si>
  <si>
    <r>
      <t xml:space="preserve">Education </t>
    </r>
    <r>
      <rPr>
        <b/>
        <i/>
        <sz val="11"/>
        <color indexed="8"/>
        <rFont val="Calibri"/>
        <family val="2"/>
      </rPr>
      <t>(n= 3)</t>
    </r>
  </si>
  <si>
    <r>
      <t xml:space="preserve">Age </t>
    </r>
    <r>
      <rPr>
        <b/>
        <i/>
        <sz val="11"/>
        <color indexed="8"/>
        <rFont val="Calibri"/>
        <family val="2"/>
      </rPr>
      <t>(n= 2)</t>
    </r>
  </si>
  <si>
    <r>
      <t xml:space="preserve">Education </t>
    </r>
    <r>
      <rPr>
        <b/>
        <i/>
        <sz val="11"/>
        <color indexed="8"/>
        <rFont val="Calibri"/>
        <family val="2"/>
      </rPr>
      <t>(n= 2)</t>
    </r>
  </si>
  <si>
    <r>
      <t xml:space="preserve">Age </t>
    </r>
    <r>
      <rPr>
        <b/>
        <i/>
        <sz val="11"/>
        <color indexed="8"/>
        <rFont val="Calibri"/>
        <family val="2"/>
      </rPr>
      <t>(n= 176)</t>
    </r>
  </si>
  <si>
    <r>
      <t xml:space="preserve">Education </t>
    </r>
    <r>
      <rPr>
        <b/>
        <i/>
        <sz val="11"/>
        <color indexed="8"/>
        <rFont val="Calibri"/>
        <family val="2"/>
      </rPr>
      <t>(n= 176)</t>
    </r>
  </si>
  <si>
    <r>
      <t xml:space="preserve">Demographic Data </t>
    </r>
    <r>
      <rPr>
        <b/>
        <i/>
        <sz val="11"/>
        <color indexed="8"/>
        <rFont val="Calibri"/>
        <family val="2"/>
      </rPr>
      <t>(n= 20)</t>
    </r>
  </si>
  <si>
    <r>
      <t xml:space="preserve">Age </t>
    </r>
    <r>
      <rPr>
        <b/>
        <i/>
        <sz val="11"/>
        <color indexed="8"/>
        <rFont val="Calibri"/>
        <family val="2"/>
      </rPr>
      <t>(n= 20)</t>
    </r>
  </si>
  <si>
    <r>
      <t xml:space="preserve">Education </t>
    </r>
    <r>
      <rPr>
        <b/>
        <i/>
        <sz val="11"/>
        <color indexed="8"/>
        <rFont val="Calibri"/>
        <family val="2"/>
      </rPr>
      <t>(n= 20)</t>
    </r>
  </si>
  <si>
    <t>$1,000 - $5,000</t>
  </si>
  <si>
    <t>$6,000 - $10,000</t>
  </si>
  <si>
    <t>$11,000 - $15,000</t>
  </si>
  <si>
    <t>$16,000 or more</t>
  </si>
  <si>
    <t>Preaching school degree/diploma</t>
  </si>
  <si>
    <t>Preaching school degree/dipl.</t>
  </si>
  <si>
    <t>Percentage Receiving Benefits with Estimated Value of Benefits -  based on Church Size</t>
  </si>
  <si>
    <t>Est. value not given</t>
  </si>
  <si>
    <t>Ministry Staff</t>
  </si>
  <si>
    <t>Click the tabs along the bottom of the screen to view the results you wish to see.</t>
  </si>
  <si>
    <t>The results include the following categories:</t>
  </si>
  <si>
    <t></t>
  </si>
  <si>
    <t>Administration Ministers</t>
  </si>
  <si>
    <t>Associate Ministers</t>
  </si>
  <si>
    <t>Campus Ministers</t>
  </si>
  <si>
    <t>Children's Ministers</t>
  </si>
  <si>
    <t>Education/Spiritual Formation Ministers</t>
  </si>
  <si>
    <t>Family Ministers</t>
  </si>
  <si>
    <t>Involvement Ministers</t>
  </si>
  <si>
    <t>Outreach/Evangelism Ministers</t>
  </si>
  <si>
    <t>Pastoral Care/Counseling Ministers</t>
  </si>
  <si>
    <t>Preaching Ministers</t>
  </si>
  <si>
    <t>Worship Ministers</t>
  </si>
  <si>
    <t>Youth/Youth and Family Ministers</t>
  </si>
  <si>
    <t>Church Planting</t>
  </si>
  <si>
    <t>Missions</t>
  </si>
  <si>
    <t>Ministers Salary Survey 2014</t>
  </si>
  <si>
    <t>Compensation by Church Size with Position Demographics</t>
  </si>
  <si>
    <t>Administration/Executive Ministers</t>
  </si>
  <si>
    <t>Church Planting Ministers</t>
  </si>
  <si>
    <t>Lead Ministers</t>
  </si>
  <si>
    <t>Missions Ministers</t>
  </si>
  <si>
    <t>Pastoral Care/ Counseling Ministers</t>
  </si>
  <si>
    <t>Preaching Minsters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</si>
</sst>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"/>
    <numFmt numFmtId="166" formatCode="0.0%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Microsoft Sans Serif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Arial"/>
      <family val="2"/>
    </font>
    <font>
      <u/>
      <sz val="11"/>
      <color theme="10"/>
      <name val="Arial"/>
      <family val="2"/>
    </font>
    <font>
      <sz val="11"/>
      <color rgb="FFFFFFCC"/>
      <name val="Calibri"/>
      <family val="2"/>
      <scheme val="minor"/>
    </font>
    <font>
      <u/>
      <sz val="11"/>
      <color rgb="FF0563C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36" applyNumberFormat="0" applyAlignment="0" applyProtection="0"/>
    <xf numFmtId="0" fontId="22" fillId="12" borderId="37" applyNumberFormat="0" applyAlignment="0" applyProtection="0"/>
    <xf numFmtId="0" fontId="23" fillId="12" borderId="36" applyNumberFormat="0" applyAlignment="0" applyProtection="0"/>
    <xf numFmtId="0" fontId="24" fillId="0" borderId="38" applyNumberFormat="0" applyFill="0" applyAlignment="0" applyProtection="0"/>
    <xf numFmtId="0" fontId="25" fillId="13" borderId="39" applyNumberFormat="0" applyAlignment="0" applyProtection="0"/>
    <xf numFmtId="0" fontId="26" fillId="0" borderId="0" applyNumberFormat="0" applyFill="0" applyBorder="0" applyAlignment="0" applyProtection="0"/>
    <xf numFmtId="0" fontId="13" fillId="14" borderId="4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41" applyNumberFormat="0" applyFill="0" applyAlignment="0" applyProtection="0"/>
    <xf numFmtId="0" fontId="2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29" fillId="38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49" fontId="6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165" fontId="7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165" fontId="6" fillId="3" borderId="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9" fontId="5" fillId="0" borderId="8" xfId="2" applyFont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 wrapText="1"/>
    </xf>
    <xf numFmtId="165" fontId="5" fillId="3" borderId="17" xfId="0" applyNumberFormat="1" applyFont="1" applyFill="1" applyBorder="1" applyAlignment="1">
      <alignment horizontal="center" vertical="center" wrapText="1"/>
    </xf>
    <xf numFmtId="165" fontId="5" fillId="3" borderId="18" xfId="0" applyNumberFormat="1" applyFont="1" applyFill="1" applyBorder="1" applyAlignment="1">
      <alignment horizontal="center" vertical="center" wrapText="1"/>
    </xf>
    <xf numFmtId="165" fontId="5" fillId="3" borderId="19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49" fontId="6" fillId="3" borderId="3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9" fontId="0" fillId="0" borderId="0" xfId="0" applyNumberFormat="1"/>
    <xf numFmtId="9" fontId="5" fillId="0" borderId="0" xfId="0" applyNumberFormat="1" applyFont="1"/>
    <xf numFmtId="166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2"/>
    </xf>
    <xf numFmtId="165" fontId="5" fillId="3" borderId="6" xfId="0" applyNumberFormat="1" applyFont="1" applyFill="1" applyBorder="1" applyAlignment="1">
      <alignment horizontal="left" vertical="center" wrapText="1" indent="2"/>
    </xf>
    <xf numFmtId="0" fontId="5" fillId="0" borderId="9" xfId="0" applyFont="1" applyBorder="1" applyAlignment="1">
      <alignment horizontal="left" vertical="center" indent="2"/>
    </xf>
    <xf numFmtId="165" fontId="5" fillId="3" borderId="13" xfId="0" applyNumberFormat="1" applyFont="1" applyFill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 indent="2"/>
    </xf>
    <xf numFmtId="165" fontId="5" fillId="3" borderId="16" xfId="0" applyNumberFormat="1" applyFont="1" applyFill="1" applyBorder="1" applyAlignment="1">
      <alignment horizontal="left" vertical="center" wrapText="1" indent="2"/>
    </xf>
    <xf numFmtId="0" fontId="6" fillId="3" borderId="2" xfId="0" applyFont="1" applyFill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center" vertical="center"/>
    </xf>
    <xf numFmtId="9" fontId="5" fillId="0" borderId="15" xfId="2" applyNumberFormat="1" applyFont="1" applyBorder="1" applyAlignment="1">
      <alignment horizontal="center" vertical="center"/>
    </xf>
    <xf numFmtId="9" fontId="5" fillId="0" borderId="4" xfId="2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indent="2"/>
    </xf>
    <xf numFmtId="0" fontId="8" fillId="3" borderId="7" xfId="0" applyFont="1" applyFill="1" applyBorder="1" applyAlignment="1">
      <alignment horizontal="center" vertical="center"/>
    </xf>
    <xf numFmtId="9" fontId="5" fillId="3" borderId="7" xfId="2" applyNumberFormat="1" applyFont="1" applyFill="1" applyBorder="1" applyAlignment="1">
      <alignment horizontal="center" vertical="center"/>
    </xf>
    <xf numFmtId="9" fontId="5" fillId="3" borderId="9" xfId="2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indent="2"/>
    </xf>
    <xf numFmtId="0" fontId="8" fillId="0" borderId="7" xfId="0" applyFont="1" applyBorder="1" applyAlignment="1">
      <alignment horizontal="center" vertical="center"/>
    </xf>
    <xf numFmtId="9" fontId="5" fillId="0" borderId="7" xfId="2" applyNumberFormat="1" applyFont="1" applyBorder="1" applyAlignment="1">
      <alignment horizontal="center" vertical="center"/>
    </xf>
    <xf numFmtId="9" fontId="5" fillId="0" borderId="9" xfId="2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indent="2"/>
    </xf>
    <xf numFmtId="0" fontId="8" fillId="3" borderId="10" xfId="0" applyFont="1" applyFill="1" applyBorder="1" applyAlignment="1">
      <alignment horizontal="center" vertical="center"/>
    </xf>
    <xf numFmtId="9" fontId="5" fillId="3" borderId="10" xfId="2" applyNumberFormat="1" applyFont="1" applyFill="1" applyBorder="1" applyAlignment="1">
      <alignment horizontal="center" vertical="center"/>
    </xf>
    <xf numFmtId="9" fontId="5" fillId="3" borderId="12" xfId="2" applyNumberFormat="1" applyFont="1" applyFill="1" applyBorder="1" applyAlignment="1">
      <alignment horizontal="center" vertical="center"/>
    </xf>
    <xf numFmtId="9" fontId="5" fillId="3" borderId="12" xfId="2" applyNumberFormat="1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166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vertical="center"/>
    </xf>
    <xf numFmtId="1" fontId="5" fillId="3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1" fontId="5" fillId="2" borderId="9" xfId="0" applyNumberFormat="1" applyFont="1" applyFill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 indent="2"/>
    </xf>
    <xf numFmtId="0" fontId="8" fillId="6" borderId="7" xfId="0" applyFont="1" applyFill="1" applyBorder="1" applyAlignment="1">
      <alignment horizontal="center" vertical="center"/>
    </xf>
    <xf numFmtId="9" fontId="5" fillId="6" borderId="7" xfId="2" applyNumberFormat="1" applyFont="1" applyFill="1" applyBorder="1" applyAlignment="1">
      <alignment horizontal="center" vertical="center"/>
    </xf>
    <xf numFmtId="9" fontId="5" fillId="6" borderId="9" xfId="2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9" fontId="12" fillId="6" borderId="5" xfId="2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indent="2"/>
    </xf>
    <xf numFmtId="0" fontId="8" fillId="6" borderId="15" xfId="0" applyFont="1" applyFill="1" applyBorder="1" applyAlignment="1">
      <alignment horizontal="center" vertical="center"/>
    </xf>
    <xf numFmtId="9" fontId="5" fillId="6" borderId="15" xfId="2" applyNumberFormat="1" applyFont="1" applyFill="1" applyBorder="1" applyAlignment="1">
      <alignment horizontal="center" vertical="center"/>
    </xf>
    <xf numFmtId="9" fontId="5" fillId="6" borderId="4" xfId="2" applyNumberFormat="1" applyFont="1" applyFill="1" applyBorder="1" applyAlignment="1">
      <alignment horizontal="center" vertical="center"/>
    </xf>
    <xf numFmtId="9" fontId="5" fillId="6" borderId="8" xfId="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2"/>
    </xf>
    <xf numFmtId="0" fontId="5" fillId="7" borderId="9" xfId="0" applyFont="1" applyFill="1" applyBorder="1" applyAlignment="1">
      <alignment horizontal="left" vertical="center" indent="2"/>
    </xf>
    <xf numFmtId="0" fontId="8" fillId="0" borderId="7" xfId="0" applyFont="1" applyFill="1" applyBorder="1" applyAlignment="1">
      <alignment horizontal="center" vertical="center"/>
    </xf>
    <xf numFmtId="9" fontId="5" fillId="0" borderId="7" xfId="2" applyNumberFormat="1" applyFont="1" applyFill="1" applyBorder="1" applyAlignment="1">
      <alignment horizontal="center" vertical="center"/>
    </xf>
    <xf numFmtId="9" fontId="5" fillId="0" borderId="9" xfId="2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9" fontId="5" fillId="7" borderId="7" xfId="2" applyNumberFormat="1" applyFont="1" applyFill="1" applyBorder="1" applyAlignment="1">
      <alignment horizontal="center" vertical="center"/>
    </xf>
    <xf numFmtId="9" fontId="5" fillId="7" borderId="9" xfId="2" applyNumberFormat="1" applyFont="1" applyFill="1" applyBorder="1" applyAlignment="1">
      <alignment horizontal="center" vertical="center"/>
    </xf>
    <xf numFmtId="9" fontId="5" fillId="0" borderId="8" xfId="2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9" fontId="5" fillId="0" borderId="5" xfId="2" applyNumberFormat="1" applyFont="1" applyBorder="1" applyAlignment="1">
      <alignment horizontal="center" vertical="center"/>
    </xf>
    <xf numFmtId="9" fontId="5" fillId="3" borderId="8" xfId="2" applyNumberFormat="1" applyFont="1" applyFill="1" applyBorder="1" applyAlignment="1">
      <alignment horizontal="center" vertical="center"/>
    </xf>
    <xf numFmtId="9" fontId="5" fillId="0" borderId="8" xfId="2" applyNumberFormat="1" applyFont="1" applyBorder="1" applyAlignment="1">
      <alignment horizontal="center" vertical="center"/>
    </xf>
    <xf numFmtId="9" fontId="5" fillId="3" borderId="11" xfId="2" applyNumberFormat="1" applyFont="1" applyFill="1" applyBorder="1" applyAlignment="1">
      <alignment horizontal="center" vertical="center"/>
    </xf>
    <xf numFmtId="9" fontId="5" fillId="2" borderId="4" xfId="2" applyFont="1" applyFill="1" applyBorder="1" applyAlignment="1">
      <alignment horizontal="center" vertical="center"/>
    </xf>
    <xf numFmtId="9" fontId="5" fillId="3" borderId="9" xfId="2" applyFont="1" applyFill="1" applyBorder="1" applyAlignment="1">
      <alignment horizontal="center" vertical="center"/>
    </xf>
    <xf numFmtId="9" fontId="5" fillId="2" borderId="9" xfId="2" applyFont="1" applyFill="1" applyBorder="1" applyAlignment="1">
      <alignment horizontal="center" vertical="center"/>
    </xf>
    <xf numFmtId="9" fontId="5" fillId="7" borderId="8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2"/>
    </xf>
    <xf numFmtId="0" fontId="8" fillId="0" borderId="15" xfId="0" applyFont="1" applyFill="1" applyBorder="1" applyAlignment="1">
      <alignment horizontal="center" vertical="center"/>
    </xf>
    <xf numFmtId="9" fontId="5" fillId="0" borderId="15" xfId="2" applyNumberFormat="1" applyFont="1" applyFill="1" applyBorder="1" applyAlignment="1">
      <alignment horizontal="center" vertical="center"/>
    </xf>
    <xf numFmtId="9" fontId="5" fillId="0" borderId="4" xfId="2" applyNumberFormat="1" applyFont="1" applyFill="1" applyBorder="1" applyAlignment="1">
      <alignment horizontal="center" vertical="center"/>
    </xf>
    <xf numFmtId="9" fontId="5" fillId="0" borderId="5" xfId="2" applyFont="1" applyFill="1" applyBorder="1" applyAlignment="1">
      <alignment horizontal="center" vertical="center"/>
    </xf>
    <xf numFmtId="1" fontId="8" fillId="7" borderId="7" xfId="0" applyNumberFormat="1" applyFont="1" applyFill="1" applyBorder="1" applyAlignment="1">
      <alignment horizontal="center" vertical="center" wrapText="1"/>
    </xf>
    <xf numFmtId="0" fontId="31" fillId="0" borderId="0" xfId="44"/>
    <xf numFmtId="0" fontId="0" fillId="0" borderId="0" xfId="0" applyFill="1"/>
    <xf numFmtId="0" fontId="0" fillId="0" borderId="0" xfId="0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35" fillId="0" borderId="0" xfId="0" applyFont="1" applyFill="1"/>
    <xf numFmtId="0" fontId="36" fillId="0" borderId="0" xfId="44" applyFont="1"/>
    <xf numFmtId="0" fontId="30" fillId="0" borderId="0" xfId="0" applyFont="1"/>
    <xf numFmtId="0" fontId="32" fillId="0" borderId="0" xfId="0" applyFont="1"/>
    <xf numFmtId="0" fontId="34" fillId="0" borderId="0" xfId="44" applyFont="1"/>
    <xf numFmtId="0" fontId="33" fillId="0" borderId="0" xfId="0" applyFont="1"/>
    <xf numFmtId="0" fontId="34" fillId="0" borderId="0" xfId="44" applyFont="1" applyAlignment="1">
      <alignment vertical="top" wrapText="1"/>
    </xf>
    <xf numFmtId="0" fontId="9" fillId="5" borderId="3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5" fillId="3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/>
    </xf>
    <xf numFmtId="165" fontId="6" fillId="3" borderId="2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165" fontId="6" fillId="3" borderId="22" xfId="0" applyNumberFormat="1" applyFont="1" applyFill="1" applyBorder="1" applyAlignment="1">
      <alignment horizontal="center" vertical="center" wrapText="1"/>
    </xf>
    <xf numFmtId="165" fontId="6" fillId="3" borderId="23" xfId="0" applyNumberFormat="1" applyFont="1" applyFill="1" applyBorder="1" applyAlignment="1">
      <alignment horizontal="center" vertical="center" wrapText="1"/>
    </xf>
    <xf numFmtId="165" fontId="6" fillId="3" borderId="24" xfId="0" applyNumberFormat="1" applyFont="1" applyFill="1" applyBorder="1" applyAlignment="1">
      <alignment horizontal="center" vertical="center" wrapText="1"/>
    </xf>
    <xf numFmtId="165" fontId="6" fillId="3" borderId="25" xfId="0" applyNumberFormat="1" applyFont="1" applyFill="1" applyBorder="1" applyAlignment="1">
      <alignment horizontal="center" vertical="center" wrapText="1"/>
    </xf>
    <xf numFmtId="165" fontId="6" fillId="3" borderId="24" xfId="0" applyNumberFormat="1" applyFont="1" applyFill="1" applyBorder="1" applyAlignment="1">
      <alignment horizontal="left" vertical="center" wrapText="1" indent="2"/>
    </xf>
    <xf numFmtId="165" fontId="6" fillId="3" borderId="25" xfId="0" applyNumberFormat="1" applyFont="1" applyFill="1" applyBorder="1" applyAlignment="1">
      <alignment horizontal="left" vertical="center" wrapText="1" indent="2"/>
    </xf>
    <xf numFmtId="165" fontId="7" fillId="3" borderId="24" xfId="0" applyNumberFormat="1" applyFont="1" applyFill="1" applyBorder="1" applyAlignment="1">
      <alignment horizontal="center" vertical="center" wrapText="1"/>
    </xf>
    <xf numFmtId="165" fontId="7" fillId="3" borderId="25" xfId="0" applyNumberFormat="1" applyFont="1" applyFill="1" applyBorder="1" applyAlignment="1">
      <alignment horizontal="center" vertical="center" wrapText="1"/>
    </xf>
    <xf numFmtId="49" fontId="9" fillId="5" borderId="20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 wrapText="1"/>
    </xf>
    <xf numFmtId="49" fontId="5" fillId="7" borderId="9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0" fillId="0" borderId="2" xfId="0" applyBorder="1" applyAlignment="1">
      <alignment wrapText="1"/>
    </xf>
    <xf numFmtId="49" fontId="6" fillId="3" borderId="2" xfId="0" applyNumberFormat="1" applyFont="1" applyFill="1" applyBorder="1" applyAlignment="1">
      <alignment horizontal="left" vertical="center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27" xfId="0" applyNumberFormat="1" applyFont="1" applyFill="1" applyBorder="1" applyAlignment="1">
      <alignment horizontal="center" vertical="center" wrapText="1"/>
    </xf>
    <xf numFmtId="165" fontId="7" fillId="3" borderId="26" xfId="0" applyNumberFormat="1" applyFont="1" applyFill="1" applyBorder="1" applyAlignment="1">
      <alignment horizontal="center" vertical="center" wrapText="1"/>
    </xf>
    <xf numFmtId="165" fontId="7" fillId="3" borderId="27" xfId="0" applyNumberFormat="1" applyFont="1" applyFill="1" applyBorder="1" applyAlignment="1">
      <alignment horizontal="center" vertical="center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E1CCF0"/>
      <color rgb="FF0563C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5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6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7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8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9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0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1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2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3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4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5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6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7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8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39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0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1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2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3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4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5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6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7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8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49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50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51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52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53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054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70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17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18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19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0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1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2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3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4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5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6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7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8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29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30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9231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41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42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43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44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45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46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47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48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49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50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51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52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53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54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0255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65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66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67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68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69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0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1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2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3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4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5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6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7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8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1279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89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0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1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2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3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4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5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6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7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8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299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300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301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302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2303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13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14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15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16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17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18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19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20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21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22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23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24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25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26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3327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37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38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39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0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1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2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3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4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5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6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7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8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49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50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4351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391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392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393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394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395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396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397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398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399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400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401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402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403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404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5405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06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07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08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09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0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1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2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3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4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5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6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7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8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19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114300</xdr:colOff>
      <xdr:row>1</xdr:row>
      <xdr:rowOff>114300</xdr:rowOff>
    </xdr:to>
    <xdr:pic>
      <xdr:nvPicPr>
        <xdr:cNvPr id="15420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676275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49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0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1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2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3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4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5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6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7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8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59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60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61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62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063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73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74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75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76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77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78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79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80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81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82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83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84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85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86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3087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097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098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099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0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1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2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3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4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5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6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7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8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09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10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4111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21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22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23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24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25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26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27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28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29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30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31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32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33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34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5135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45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46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47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48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49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0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1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2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3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4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5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6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7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8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6159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69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0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1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2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3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4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5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6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7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8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79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80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81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82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7183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193" name="Picture 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194" name="Picture 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195" name="Picture 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196" name="Picture 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197" name="Picture 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198" name="Picture 6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199" name="Picture 7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200" name="Picture 8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201" name="Picture 9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202" name="Picture 10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203" name="Picture 11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204" name="Picture 12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205" name="Picture 13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206" name="Picture 14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8207" name="Picture 15" descr="https://www.surveymonkey.com/i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11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9" sqref="B9:J9"/>
    </sheetView>
  </sheetViews>
  <sheetFormatPr baseColWidth="10" defaultColWidth="8.83203125" defaultRowHeight="14" x14ac:dyDescent="0"/>
  <sheetData>
    <row r="1" spans="1:11" ht="18">
      <c r="A1" s="177" t="s">
        <v>111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8">
      <c r="A2" s="177" t="s">
        <v>130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1" ht="18">
      <c r="A3" s="177" t="s">
        <v>129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1">
      <c r="A4" s="178"/>
      <c r="B4" s="178"/>
      <c r="C4" s="178"/>
      <c r="D4" s="178"/>
      <c r="E4" s="178"/>
      <c r="F4" s="178"/>
      <c r="G4" s="178"/>
      <c r="H4" s="178"/>
      <c r="I4" s="178"/>
      <c r="J4" s="178"/>
    </row>
    <row r="5" spans="1:11" ht="16">
      <c r="A5" s="180" t="s">
        <v>112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1" ht="16">
      <c r="A6" s="180" t="s">
        <v>113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1">
      <c r="A7" s="178"/>
      <c r="B7" s="178"/>
      <c r="C7" s="178"/>
      <c r="D7" s="178"/>
      <c r="E7" s="178"/>
      <c r="F7" s="178"/>
      <c r="G7" s="178"/>
      <c r="H7" s="178"/>
      <c r="I7" s="178"/>
      <c r="J7" s="178"/>
    </row>
    <row r="8" spans="1:11">
      <c r="A8" s="173" t="s">
        <v>114</v>
      </c>
      <c r="B8" s="179" t="s">
        <v>115</v>
      </c>
      <c r="C8" s="179"/>
      <c r="D8" s="179"/>
      <c r="E8" s="179"/>
      <c r="F8" s="179"/>
      <c r="G8" s="179"/>
      <c r="H8" s="179"/>
      <c r="I8" s="179"/>
      <c r="J8" s="179"/>
      <c r="K8" s="171"/>
    </row>
    <row r="9" spans="1:11">
      <c r="A9" s="173" t="s">
        <v>114</v>
      </c>
      <c r="B9" s="179" t="s">
        <v>116</v>
      </c>
      <c r="C9" s="179"/>
      <c r="D9" s="179"/>
      <c r="E9" s="179"/>
      <c r="F9" s="179"/>
      <c r="G9" s="179"/>
      <c r="H9" s="179"/>
      <c r="I9" s="179"/>
      <c r="J9" s="179"/>
      <c r="K9" s="171"/>
    </row>
    <row r="10" spans="1:11">
      <c r="A10" s="173" t="s">
        <v>114</v>
      </c>
      <c r="B10" s="179" t="s">
        <v>117</v>
      </c>
      <c r="C10" s="179"/>
      <c r="D10" s="179"/>
      <c r="E10" s="179"/>
      <c r="F10" s="179"/>
      <c r="G10" s="179"/>
      <c r="H10" s="179"/>
      <c r="I10" s="179"/>
      <c r="J10" s="179"/>
      <c r="K10" s="171"/>
    </row>
    <row r="11" spans="1:11">
      <c r="A11" s="173" t="s">
        <v>114</v>
      </c>
      <c r="B11" s="179" t="s">
        <v>118</v>
      </c>
      <c r="C11" s="179"/>
      <c r="D11" s="179"/>
      <c r="E11" s="179"/>
      <c r="F11" s="179"/>
      <c r="G11" s="179"/>
      <c r="H11" s="179"/>
      <c r="I11" s="179"/>
      <c r="J11" s="179"/>
      <c r="K11" s="171"/>
    </row>
    <row r="12" spans="1:11" s="172" customFormat="1">
      <c r="A12" s="173"/>
      <c r="B12" s="176" t="s">
        <v>127</v>
      </c>
      <c r="C12" s="176"/>
      <c r="D12" s="176"/>
      <c r="E12" s="176"/>
      <c r="F12" s="176"/>
      <c r="G12" s="176"/>
      <c r="H12" s="176"/>
      <c r="I12" s="176"/>
      <c r="J12" s="176"/>
      <c r="K12" s="175"/>
    </row>
    <row r="13" spans="1:11">
      <c r="A13" s="173" t="s">
        <v>114</v>
      </c>
      <c r="B13" s="179" t="s">
        <v>119</v>
      </c>
      <c r="C13" s="179"/>
      <c r="D13" s="179"/>
      <c r="E13" s="179"/>
      <c r="F13" s="179"/>
      <c r="G13" s="179"/>
      <c r="H13" s="179"/>
      <c r="I13" s="179"/>
      <c r="J13" s="179"/>
      <c r="K13" s="171"/>
    </row>
    <row r="14" spans="1:11">
      <c r="A14" s="173" t="s">
        <v>114</v>
      </c>
      <c r="B14" s="179" t="s">
        <v>120</v>
      </c>
      <c r="C14" s="179"/>
      <c r="D14" s="179"/>
      <c r="E14" s="179"/>
      <c r="F14" s="179"/>
      <c r="G14" s="179"/>
      <c r="H14" s="179"/>
      <c r="I14" s="179"/>
      <c r="J14" s="179"/>
      <c r="K14" s="171"/>
    </row>
    <row r="15" spans="1:11">
      <c r="A15" s="173" t="s">
        <v>114</v>
      </c>
      <c r="B15" s="179" t="s">
        <v>121</v>
      </c>
      <c r="C15" s="179"/>
      <c r="D15" s="179"/>
      <c r="E15" s="179"/>
      <c r="F15" s="179"/>
      <c r="G15" s="179"/>
      <c r="H15" s="179"/>
      <c r="I15" s="179"/>
      <c r="J15" s="179"/>
      <c r="K15" s="171"/>
    </row>
    <row r="16" spans="1:11" s="172" customFormat="1">
      <c r="A16" s="173"/>
      <c r="B16" s="176" t="s">
        <v>0</v>
      </c>
      <c r="C16" s="176"/>
      <c r="D16" s="176"/>
      <c r="E16" s="176"/>
      <c r="F16" s="176"/>
      <c r="G16" s="176"/>
      <c r="H16" s="176"/>
      <c r="I16" s="176"/>
      <c r="J16" s="176"/>
      <c r="K16" s="171"/>
    </row>
    <row r="17" spans="1:11">
      <c r="A17" s="174" t="s">
        <v>114</v>
      </c>
      <c r="B17" s="181" t="s">
        <v>128</v>
      </c>
      <c r="C17" s="181"/>
      <c r="D17" s="181"/>
      <c r="E17" s="181"/>
      <c r="F17" s="181"/>
      <c r="G17" s="181"/>
      <c r="H17" s="181"/>
      <c r="I17" s="181"/>
      <c r="J17" s="181"/>
      <c r="K17" s="171"/>
    </row>
    <row r="18" spans="1:11">
      <c r="A18" s="173" t="s">
        <v>114</v>
      </c>
      <c r="B18" s="179" t="s">
        <v>122</v>
      </c>
      <c r="C18" s="179"/>
      <c r="D18" s="179"/>
      <c r="E18" s="179"/>
      <c r="F18" s="179"/>
      <c r="G18" s="179"/>
      <c r="H18" s="179"/>
      <c r="I18" s="179"/>
      <c r="J18" s="179"/>
      <c r="K18" s="171"/>
    </row>
    <row r="19" spans="1:11">
      <c r="A19" s="173" t="s">
        <v>114</v>
      </c>
      <c r="B19" s="179" t="s">
        <v>123</v>
      </c>
      <c r="C19" s="179"/>
      <c r="D19" s="179"/>
      <c r="E19" s="179"/>
      <c r="F19" s="179"/>
      <c r="G19" s="179"/>
      <c r="H19" s="179"/>
      <c r="I19" s="179"/>
      <c r="J19" s="179"/>
      <c r="K19" s="171"/>
    </row>
    <row r="20" spans="1:11">
      <c r="A20" s="173" t="s">
        <v>114</v>
      </c>
      <c r="B20" s="179" t="s">
        <v>124</v>
      </c>
      <c r="C20" s="179"/>
      <c r="D20" s="179"/>
      <c r="E20" s="179"/>
      <c r="F20" s="179"/>
      <c r="G20" s="179"/>
      <c r="H20" s="179"/>
      <c r="I20" s="179"/>
      <c r="J20" s="179"/>
      <c r="K20" s="171"/>
    </row>
    <row r="21" spans="1:11">
      <c r="A21" s="173" t="s">
        <v>114</v>
      </c>
      <c r="B21" s="179" t="s">
        <v>125</v>
      </c>
      <c r="C21" s="179"/>
      <c r="D21" s="179"/>
      <c r="E21" s="179"/>
      <c r="F21" s="179"/>
      <c r="G21" s="179"/>
      <c r="H21" s="179"/>
      <c r="I21" s="179"/>
      <c r="J21" s="179"/>
      <c r="K21" s="171"/>
    </row>
    <row r="22" spans="1:11">
      <c r="A22" s="173" t="s">
        <v>114</v>
      </c>
      <c r="B22" s="179" t="s">
        <v>126</v>
      </c>
      <c r="C22" s="179"/>
      <c r="D22" s="179"/>
      <c r="E22" s="179"/>
      <c r="F22" s="179"/>
      <c r="G22" s="179"/>
      <c r="H22" s="179"/>
      <c r="I22" s="179"/>
      <c r="J22" s="179"/>
      <c r="K22" s="171"/>
    </row>
    <row r="27" spans="1:11">
      <c r="B27" s="170"/>
    </row>
  </sheetData>
  <mergeCells count="22">
    <mergeCell ref="B22:J22"/>
    <mergeCell ref="A5:J5"/>
    <mergeCell ref="A6:J6"/>
    <mergeCell ref="A7:J7"/>
    <mergeCell ref="B20:J20"/>
    <mergeCell ref="B21:J21"/>
    <mergeCell ref="B15:J15"/>
    <mergeCell ref="B17:J17"/>
    <mergeCell ref="B18:J18"/>
    <mergeCell ref="B19:J19"/>
    <mergeCell ref="B8:J8"/>
    <mergeCell ref="B9:J9"/>
    <mergeCell ref="B10:J10"/>
    <mergeCell ref="B11:J11"/>
    <mergeCell ref="B13:J13"/>
    <mergeCell ref="B14:J14"/>
    <mergeCell ref="B16:J16"/>
    <mergeCell ref="A1:J1"/>
    <mergeCell ref="A2:J2"/>
    <mergeCell ref="A3:J3"/>
    <mergeCell ref="A4:J4"/>
    <mergeCell ref="B12:J12"/>
  </mergeCells>
  <hyperlinks>
    <hyperlink ref="B8:J8" location="Administration!A1" display="Administration Ministers"/>
    <hyperlink ref="B9:J9" location="Associate!A1" display="Associate Ministers"/>
    <hyperlink ref="B10:J10" location="Campus!A1" display="Campus Ministers"/>
    <hyperlink ref="B11:J11" location="'Children''s'!A1" display="Children's Ministers"/>
    <hyperlink ref="B13:J13" location="Education!A1" display="Education/Spiritual Formation Ministers"/>
    <hyperlink ref="B14:J14" location="Family!A1" display="Family Ministers"/>
    <hyperlink ref="B15:J15" location="Involvement!A1" display="Involvement Ministers"/>
    <hyperlink ref="B17:J17" location="Missions!A1" display="Missions"/>
    <hyperlink ref="B18:J18" location="Outreach!A1" display="Outreach/Evangelism Ministers"/>
    <hyperlink ref="B19:J19" location="'Pastoral Care'!A1" display="Pastoral Care/Counseling Ministers"/>
    <hyperlink ref="B20:J20" location="Preaching!A1" display="Preaching Ministers"/>
    <hyperlink ref="B21:J21" location="Worship!A1" display="Worship Ministers"/>
    <hyperlink ref="B22:J22" location="Youth!A1" display="Youth/Youth and Family Ministers"/>
    <hyperlink ref="B12" location="'Church Planting'!A1" display="Church Planting"/>
    <hyperlink ref="B16" location="'Lead Minister'!A1" display="Lead Minister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Q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2" max="14" width="10.5" customWidth="1"/>
    <col min="15" max="15" width="10.33203125" customWidth="1"/>
    <col min="16" max="17" width="10.5" customWidth="1"/>
  </cols>
  <sheetData>
    <row r="1" spans="2:17" ht="53.25" customHeight="1" thickBot="1">
      <c r="B1" s="14" t="s">
        <v>133</v>
      </c>
      <c r="F1" t="s">
        <v>16</v>
      </c>
    </row>
    <row r="2" spans="2:17" s="13" customFormat="1" ht="24" customHeight="1">
      <c r="B2" s="183" t="s">
        <v>43</v>
      </c>
      <c r="C2" s="183"/>
      <c r="D2" s="183"/>
      <c r="E2" s="183"/>
      <c r="F2" s="183"/>
      <c r="G2" s="183"/>
      <c r="I2" s="183" t="s">
        <v>92</v>
      </c>
      <c r="J2" s="183"/>
      <c r="K2" s="183"/>
      <c r="L2"/>
      <c r="M2" s="202" t="s">
        <v>93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9.1</v>
      </c>
      <c r="E4" s="64" t="s">
        <v>33</v>
      </c>
      <c r="F4" s="65">
        <v>40</v>
      </c>
      <c r="G4" s="66">
        <v>39</v>
      </c>
      <c r="I4" s="123" t="s">
        <v>52</v>
      </c>
      <c r="J4" s="159" t="s">
        <v>16</v>
      </c>
      <c r="K4" s="125" t="s">
        <v>16</v>
      </c>
      <c r="M4" s="205" t="s">
        <v>62</v>
      </c>
      <c r="N4" s="205"/>
      <c r="O4" s="205"/>
      <c r="P4" s="159">
        <v>0.03</v>
      </c>
      <c r="Q4" s="90">
        <v>2</v>
      </c>
    </row>
    <row r="5" spans="2:17" ht="21.75" customHeight="1">
      <c r="B5" s="187" t="s">
        <v>13</v>
      </c>
      <c r="C5" s="187"/>
      <c r="D5" s="67">
        <v>25.2</v>
      </c>
      <c r="E5" s="67">
        <v>5</v>
      </c>
      <c r="F5" s="67">
        <v>50</v>
      </c>
      <c r="G5" s="68">
        <v>45</v>
      </c>
      <c r="I5" s="126" t="s">
        <v>53</v>
      </c>
      <c r="J5" s="160">
        <v>0.03</v>
      </c>
      <c r="K5" s="127">
        <v>2</v>
      </c>
      <c r="M5" s="204" t="s">
        <v>108</v>
      </c>
      <c r="N5" s="204"/>
      <c r="O5" s="204"/>
      <c r="P5" s="160">
        <v>7.0000000000000007E-2</v>
      </c>
      <c r="Q5" s="91">
        <v>4</v>
      </c>
    </row>
    <row r="6" spans="2:17" ht="21.75" customHeight="1">
      <c r="B6" s="188" t="s">
        <v>11</v>
      </c>
      <c r="C6" s="188"/>
      <c r="D6" s="69">
        <v>2.1</v>
      </c>
      <c r="E6" s="70">
        <v>1</v>
      </c>
      <c r="F6" s="70">
        <v>7</v>
      </c>
      <c r="G6" s="71">
        <v>6</v>
      </c>
      <c r="I6" s="128" t="s">
        <v>54</v>
      </c>
      <c r="J6" s="161">
        <v>0.1</v>
      </c>
      <c r="K6" s="129">
        <v>6</v>
      </c>
      <c r="M6" s="203" t="s">
        <v>63</v>
      </c>
      <c r="N6" s="203"/>
      <c r="O6" s="203"/>
      <c r="P6" s="161">
        <v>0.28000000000000003</v>
      </c>
      <c r="Q6" s="92">
        <v>17</v>
      </c>
    </row>
    <row r="7" spans="2:17" ht="21.75" customHeight="1">
      <c r="B7" s="187" t="s">
        <v>31</v>
      </c>
      <c r="C7" s="187"/>
      <c r="D7" s="67">
        <v>0.9</v>
      </c>
      <c r="E7" s="67">
        <v>0</v>
      </c>
      <c r="F7" s="67">
        <v>5</v>
      </c>
      <c r="G7" s="68">
        <v>5</v>
      </c>
      <c r="I7" s="126" t="s">
        <v>55</v>
      </c>
      <c r="J7" s="160">
        <v>0.1</v>
      </c>
      <c r="K7" s="127">
        <v>6</v>
      </c>
      <c r="M7" s="187" t="s">
        <v>64</v>
      </c>
      <c r="N7" s="187"/>
      <c r="O7" s="187"/>
      <c r="P7" s="160">
        <v>7.0000000000000007E-2</v>
      </c>
      <c r="Q7" s="91">
        <v>4</v>
      </c>
    </row>
    <row r="8" spans="2:17" ht="21.75" customHeight="1">
      <c r="B8" s="188" t="s">
        <v>34</v>
      </c>
      <c r="C8" s="188"/>
      <c r="D8" s="69">
        <v>3</v>
      </c>
      <c r="E8" s="70">
        <v>2</v>
      </c>
      <c r="F8" s="70">
        <v>6</v>
      </c>
      <c r="G8" s="71">
        <v>4</v>
      </c>
      <c r="I8" s="128" t="s">
        <v>56</v>
      </c>
      <c r="J8" s="161">
        <v>0.11</v>
      </c>
      <c r="K8" s="129">
        <v>7</v>
      </c>
      <c r="M8" s="203" t="s">
        <v>65</v>
      </c>
      <c r="N8" s="203"/>
      <c r="O8" s="203"/>
      <c r="P8" s="161">
        <v>0.31</v>
      </c>
      <c r="Q8" s="92">
        <v>19</v>
      </c>
    </row>
    <row r="9" spans="2:17" ht="21.75" customHeight="1">
      <c r="B9" s="187" t="s">
        <v>32</v>
      </c>
      <c r="C9" s="187"/>
      <c r="D9" s="67">
        <v>1.2</v>
      </c>
      <c r="E9" s="67">
        <v>0</v>
      </c>
      <c r="F9" s="67">
        <v>8</v>
      </c>
      <c r="G9" s="68">
        <v>8</v>
      </c>
      <c r="I9" s="126" t="s">
        <v>57</v>
      </c>
      <c r="J9" s="160">
        <v>0.15</v>
      </c>
      <c r="K9" s="127">
        <v>9</v>
      </c>
      <c r="M9" s="187" t="s">
        <v>66</v>
      </c>
      <c r="N9" s="187"/>
      <c r="O9" s="187"/>
      <c r="P9" s="160">
        <v>0.13</v>
      </c>
      <c r="Q9" s="91">
        <v>8</v>
      </c>
    </row>
    <row r="10" spans="2:17" ht="21.75" customHeight="1">
      <c r="B10" s="188" t="s">
        <v>26</v>
      </c>
      <c r="C10" s="188"/>
      <c r="D10" s="69">
        <v>1.1000000000000001</v>
      </c>
      <c r="E10" s="70">
        <v>0</v>
      </c>
      <c r="F10" s="70">
        <v>8</v>
      </c>
      <c r="G10" s="71">
        <v>8</v>
      </c>
      <c r="I10" s="128" t="s">
        <v>58</v>
      </c>
      <c r="J10" s="161">
        <v>0.23</v>
      </c>
      <c r="K10" s="129">
        <v>14</v>
      </c>
      <c r="M10" s="203" t="s">
        <v>67</v>
      </c>
      <c r="N10" s="203"/>
      <c r="O10" s="203"/>
      <c r="P10" s="161">
        <v>0.08</v>
      </c>
      <c r="Q10" s="92">
        <v>5</v>
      </c>
    </row>
    <row r="11" spans="2:17" ht="21.75" customHeight="1">
      <c r="B11" s="187" t="s">
        <v>35</v>
      </c>
      <c r="C11" s="187"/>
      <c r="D11" s="67">
        <v>5.3</v>
      </c>
      <c r="E11" s="67">
        <v>2</v>
      </c>
      <c r="F11" s="67">
        <v>16</v>
      </c>
      <c r="G11" s="68">
        <v>14</v>
      </c>
      <c r="I11" s="126" t="s">
        <v>59</v>
      </c>
      <c r="J11" s="160">
        <v>0.13</v>
      </c>
      <c r="K11" s="127">
        <v>8</v>
      </c>
      <c r="M11" s="187" t="s">
        <v>50</v>
      </c>
      <c r="N11" s="187"/>
      <c r="O11" s="187"/>
      <c r="P11" s="160">
        <v>0.03</v>
      </c>
      <c r="Q11" s="91">
        <v>2</v>
      </c>
    </row>
    <row r="12" spans="2:17" ht="21.75" customHeight="1" thickBot="1">
      <c r="B12" s="188" t="s">
        <v>6</v>
      </c>
      <c r="C12" s="188"/>
      <c r="D12" s="72">
        <v>62083</v>
      </c>
      <c r="E12" s="72">
        <v>12000</v>
      </c>
      <c r="F12" s="72">
        <v>145000</v>
      </c>
      <c r="G12" s="73">
        <f>F12-E12</f>
        <v>133000</v>
      </c>
      <c r="I12" s="128" t="s">
        <v>60</v>
      </c>
      <c r="J12" s="161">
        <v>0.03</v>
      </c>
      <c r="K12" s="129">
        <v>2</v>
      </c>
      <c r="M12" s="191" t="s">
        <v>51</v>
      </c>
      <c r="N12" s="191"/>
      <c r="O12" s="191"/>
      <c r="P12" s="130">
        <f>SUM(P4:P11)</f>
        <v>1</v>
      </c>
      <c r="Q12" s="93">
        <f>SUM(Q4:Q11)</f>
        <v>61</v>
      </c>
    </row>
    <row r="13" spans="2:17" ht="21.75" customHeight="1">
      <c r="B13" s="187" t="s">
        <v>5</v>
      </c>
      <c r="C13" s="187"/>
      <c r="D13" s="28">
        <v>12833</v>
      </c>
      <c r="E13" s="28">
        <v>0</v>
      </c>
      <c r="F13" s="28">
        <v>44000</v>
      </c>
      <c r="G13" s="74">
        <f>F13-E13</f>
        <v>44000</v>
      </c>
      <c r="I13" s="126" t="s">
        <v>61</v>
      </c>
      <c r="J13" s="160">
        <v>0.12</v>
      </c>
      <c r="K13" s="127">
        <v>7</v>
      </c>
    </row>
    <row r="14" spans="2:17" ht="21.75" customHeight="1" thickBot="1">
      <c r="B14" s="193" t="s">
        <v>7</v>
      </c>
      <c r="C14" s="193"/>
      <c r="D14" s="75">
        <v>74917</v>
      </c>
      <c r="E14" s="75">
        <v>12000</v>
      </c>
      <c r="F14" s="75">
        <v>145500</v>
      </c>
      <c r="G14" s="76">
        <f>F14-E14</f>
        <v>133500</v>
      </c>
      <c r="I14" s="131" t="s">
        <v>51</v>
      </c>
      <c r="J14" s="130">
        <f>SUM(J4:J13)</f>
        <v>1</v>
      </c>
      <c r="K14" s="93">
        <f>SUM(K4:K13)</f>
        <v>61</v>
      </c>
    </row>
    <row r="16" spans="2:17" ht="1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4" customHeight="1">
      <c r="A17" s="2"/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34.5" customHeight="1">
      <c r="A18" s="2"/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208"/>
      <c r="O18" s="190" t="s">
        <v>8</v>
      </c>
      <c r="P18" s="190"/>
      <c r="Q18" s="194" t="s">
        <v>17</v>
      </c>
    </row>
    <row r="19" spans="1:17" ht="21" customHeight="1">
      <c r="A19" s="2"/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1:17" ht="18" customHeight="1">
      <c r="A20" s="2"/>
      <c r="B20" s="94" t="s">
        <v>1</v>
      </c>
      <c r="C20" s="19">
        <v>2440</v>
      </c>
      <c r="D20" s="163">
        <v>25</v>
      </c>
      <c r="E20" s="21">
        <v>41880</v>
      </c>
      <c r="F20" s="22">
        <v>48000</v>
      </c>
      <c r="G20" s="22">
        <v>12000</v>
      </c>
      <c r="H20" s="22">
        <v>63000</v>
      </c>
      <c r="I20" s="21">
        <v>7833.333333333333</v>
      </c>
      <c r="J20" s="22">
        <v>500</v>
      </c>
      <c r="K20" s="22">
        <v>0</v>
      </c>
      <c r="L20" s="22">
        <v>44000</v>
      </c>
      <c r="M20" s="21">
        <v>50300</v>
      </c>
      <c r="N20" s="22">
        <v>50500</v>
      </c>
      <c r="O20" s="22">
        <v>12000</v>
      </c>
      <c r="P20" s="22">
        <v>78000</v>
      </c>
      <c r="Q20" s="23">
        <v>0.44</v>
      </c>
    </row>
    <row r="21" spans="1:17" ht="18" customHeight="1">
      <c r="A21" s="2"/>
      <c r="B21" s="95" t="s">
        <v>2</v>
      </c>
      <c r="C21" s="25">
        <v>6907</v>
      </c>
      <c r="D21" s="26">
        <v>13</v>
      </c>
      <c r="E21" s="27">
        <v>71769.230769230766</v>
      </c>
      <c r="F21" s="28">
        <v>78000</v>
      </c>
      <c r="G21" s="28">
        <v>36000</v>
      </c>
      <c r="H21" s="29">
        <v>100000</v>
      </c>
      <c r="I21" s="27">
        <v>15192.307692307691</v>
      </c>
      <c r="J21" s="28">
        <v>5000</v>
      </c>
      <c r="K21" s="28">
        <v>0</v>
      </c>
      <c r="L21" s="29">
        <v>43000</v>
      </c>
      <c r="M21" s="27">
        <v>86961.538461538468</v>
      </c>
      <c r="N21" s="28">
        <v>83000</v>
      </c>
      <c r="O21" s="28">
        <v>54000</v>
      </c>
      <c r="P21" s="29">
        <v>120000</v>
      </c>
      <c r="Q21" s="30">
        <f>10/13</f>
        <v>0.76923076923076927</v>
      </c>
    </row>
    <row r="22" spans="1:17" ht="18" customHeight="1">
      <c r="A22" s="2"/>
      <c r="B22" s="96" t="s">
        <v>3</v>
      </c>
      <c r="C22" s="32">
        <v>12100</v>
      </c>
      <c r="D22" s="33">
        <v>17</v>
      </c>
      <c r="E22" s="34">
        <v>63705.882352941175</v>
      </c>
      <c r="F22" s="35">
        <v>62000</v>
      </c>
      <c r="G22" s="35">
        <v>16000</v>
      </c>
      <c r="H22" s="35">
        <v>97000</v>
      </c>
      <c r="I22" s="34">
        <v>21000</v>
      </c>
      <c r="J22" s="35">
        <v>25000</v>
      </c>
      <c r="K22" s="35">
        <v>1000</v>
      </c>
      <c r="L22" s="35">
        <v>40000</v>
      </c>
      <c r="M22" s="34">
        <v>84705.882352941175</v>
      </c>
      <c r="N22" s="35">
        <v>85000</v>
      </c>
      <c r="O22" s="35">
        <v>52000</v>
      </c>
      <c r="P22" s="35">
        <v>124000</v>
      </c>
      <c r="Q22" s="36">
        <f>13/17</f>
        <v>0.76470588235294112</v>
      </c>
    </row>
    <row r="23" spans="1:17" ht="18" customHeight="1">
      <c r="A23" s="2"/>
      <c r="B23" s="95" t="s">
        <v>4</v>
      </c>
      <c r="C23" s="25">
        <v>20333</v>
      </c>
      <c r="D23" s="26">
        <v>3</v>
      </c>
      <c r="E23" s="27">
        <v>93000</v>
      </c>
      <c r="F23" s="28">
        <v>97000</v>
      </c>
      <c r="G23" s="28">
        <v>70000</v>
      </c>
      <c r="H23" s="29">
        <v>112000</v>
      </c>
      <c r="I23" s="27">
        <v>3666.6666666666665</v>
      </c>
      <c r="J23" s="28">
        <v>4000</v>
      </c>
      <c r="K23" s="28">
        <v>1000</v>
      </c>
      <c r="L23" s="29">
        <v>6000</v>
      </c>
      <c r="M23" s="27">
        <v>96666.666666666672</v>
      </c>
      <c r="N23" s="28">
        <v>101000</v>
      </c>
      <c r="O23" s="28">
        <v>71000</v>
      </c>
      <c r="P23" s="29">
        <v>118000</v>
      </c>
      <c r="Q23" s="30">
        <v>1</v>
      </c>
    </row>
    <row r="24" spans="1:17" ht="18" customHeight="1">
      <c r="A24" s="2"/>
      <c r="B24" s="96" t="s">
        <v>9</v>
      </c>
      <c r="C24" s="32"/>
      <c r="D24" s="33"/>
      <c r="E24" s="34"/>
      <c r="F24" s="35"/>
      <c r="G24" s="35"/>
      <c r="H24" s="35"/>
      <c r="I24" s="34"/>
      <c r="J24" s="35"/>
      <c r="K24" s="35"/>
      <c r="L24" s="35"/>
      <c r="M24" s="34"/>
      <c r="N24" s="35"/>
      <c r="O24" s="35"/>
      <c r="P24" s="35"/>
      <c r="Q24" s="36"/>
    </row>
    <row r="25" spans="1:17" ht="18" customHeight="1" thickBot="1">
      <c r="A25" s="2"/>
      <c r="B25" s="97" t="s">
        <v>10</v>
      </c>
      <c r="C25" s="37">
        <v>39000</v>
      </c>
      <c r="D25" s="38">
        <v>1</v>
      </c>
      <c r="E25" s="39">
        <v>145000</v>
      </c>
      <c r="F25" s="40"/>
      <c r="G25" s="40"/>
      <c r="H25" s="41"/>
      <c r="I25" s="39">
        <v>500</v>
      </c>
      <c r="J25" s="40"/>
      <c r="K25" s="40"/>
      <c r="L25" s="41"/>
      <c r="M25" s="39">
        <v>145500</v>
      </c>
      <c r="N25" s="40"/>
      <c r="O25" s="40"/>
      <c r="P25" s="41"/>
      <c r="Q25" s="42">
        <v>1</v>
      </c>
    </row>
    <row r="28" spans="1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1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1:17" ht="15">
      <c r="B30" s="102" t="s">
        <v>1</v>
      </c>
      <c r="C30" s="165">
        <v>25</v>
      </c>
      <c r="D30" s="104">
        <v>0.56000000000000005</v>
      </c>
      <c r="E30" s="105">
        <v>0.24</v>
      </c>
      <c r="F30" s="105">
        <v>0.12</v>
      </c>
      <c r="G30" s="105">
        <v>0.08</v>
      </c>
      <c r="H30" s="105" t="s">
        <v>16</v>
      </c>
      <c r="I30" s="155" t="s">
        <v>16</v>
      </c>
    </row>
    <row r="31" spans="1:17" ht="15">
      <c r="B31" s="106" t="s">
        <v>2</v>
      </c>
      <c r="C31" s="107">
        <v>13</v>
      </c>
      <c r="D31" s="108">
        <v>0.23</v>
      </c>
      <c r="E31" s="109">
        <v>0.15</v>
      </c>
      <c r="F31" s="109">
        <v>0.15</v>
      </c>
      <c r="G31" s="109">
        <v>0.23</v>
      </c>
      <c r="H31" s="109">
        <v>0.24</v>
      </c>
      <c r="I31" s="156" t="s">
        <v>16</v>
      </c>
    </row>
    <row r="32" spans="1:17" ht="15">
      <c r="B32" s="110" t="s">
        <v>3</v>
      </c>
      <c r="C32" s="111">
        <v>17</v>
      </c>
      <c r="D32" s="112">
        <v>0.24</v>
      </c>
      <c r="E32" s="113">
        <v>0.05</v>
      </c>
      <c r="F32" s="113">
        <v>0.24</v>
      </c>
      <c r="G32" s="113">
        <v>0.35</v>
      </c>
      <c r="H32" s="113">
        <v>0.12</v>
      </c>
      <c r="I32" s="157" t="s">
        <v>16</v>
      </c>
    </row>
    <row r="33" spans="2:9" ht="15">
      <c r="B33" s="106" t="s">
        <v>4</v>
      </c>
      <c r="C33" s="107">
        <v>3</v>
      </c>
      <c r="D33" s="108"/>
      <c r="E33" s="109">
        <v>0.34</v>
      </c>
      <c r="F33" s="109">
        <v>0.33</v>
      </c>
      <c r="G33" s="109" t="s">
        <v>16</v>
      </c>
      <c r="H33" s="109">
        <v>0.33</v>
      </c>
      <c r="I33" s="156" t="s">
        <v>16</v>
      </c>
    </row>
    <row r="34" spans="2:9" ht="15">
      <c r="B34" s="110" t="s">
        <v>9</v>
      </c>
      <c r="C34" s="111" t="s">
        <v>16</v>
      </c>
      <c r="D34" s="112" t="s">
        <v>16</v>
      </c>
      <c r="E34" s="113" t="s">
        <v>16</v>
      </c>
      <c r="F34" s="113" t="s">
        <v>16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>
        <v>1</v>
      </c>
      <c r="D35" s="116" t="s">
        <v>16</v>
      </c>
      <c r="E35" s="117" t="s">
        <v>16</v>
      </c>
      <c r="F35" s="117" t="s">
        <v>16</v>
      </c>
      <c r="G35" s="117" t="s">
        <v>16</v>
      </c>
      <c r="H35" s="118">
        <v>1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9:O9"/>
    <mergeCell ref="B28:I28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B17:Q17"/>
    <mergeCell ref="C18:C19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1CCF0"/>
  </sheetPr>
  <dimension ref="A1:Q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2" max="13" width="9.33203125" customWidth="1"/>
    <col min="14" max="14" width="10.5" customWidth="1"/>
    <col min="15" max="15" width="10.33203125" customWidth="1"/>
    <col min="16" max="16" width="10.1640625" customWidth="1"/>
    <col min="17" max="17" width="10.5" customWidth="1"/>
  </cols>
  <sheetData>
    <row r="1" spans="2:17" ht="53.25" customHeight="1" thickBot="1">
      <c r="B1" s="14" t="s">
        <v>134</v>
      </c>
      <c r="F1" t="s">
        <v>16</v>
      </c>
    </row>
    <row r="2" spans="2:17" ht="24" customHeight="1">
      <c r="B2" s="183" t="s">
        <v>44</v>
      </c>
      <c r="C2" s="183"/>
      <c r="D2" s="183"/>
      <c r="E2" s="183"/>
      <c r="F2" s="183"/>
      <c r="G2" s="183"/>
      <c r="I2" s="183" t="s">
        <v>94</v>
      </c>
      <c r="J2" s="183"/>
      <c r="K2" s="183"/>
      <c r="M2" s="202" t="s">
        <v>95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13.3</v>
      </c>
      <c r="E4" s="64">
        <v>7</v>
      </c>
      <c r="F4" s="65">
        <v>20</v>
      </c>
      <c r="G4" s="66">
        <v>13</v>
      </c>
      <c r="I4" s="123" t="s">
        <v>52</v>
      </c>
      <c r="J4" s="159" t="s">
        <v>16</v>
      </c>
      <c r="K4" s="125" t="s">
        <v>16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29.3</v>
      </c>
      <c r="E5" s="67">
        <v>23</v>
      </c>
      <c r="F5" s="67">
        <v>35</v>
      </c>
      <c r="G5" s="68">
        <v>12</v>
      </c>
      <c r="I5" s="126" t="s">
        <v>53</v>
      </c>
      <c r="J5" s="160" t="s">
        <v>16</v>
      </c>
      <c r="K5" s="127" t="s">
        <v>74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2.7</v>
      </c>
      <c r="E6" s="70">
        <v>2</v>
      </c>
      <c r="F6" s="70">
        <v>3</v>
      </c>
      <c r="G6" s="71">
        <v>1</v>
      </c>
      <c r="I6" s="128" t="s">
        <v>54</v>
      </c>
      <c r="J6" s="161" t="s">
        <v>16</v>
      </c>
      <c r="K6" s="129" t="s">
        <v>16</v>
      </c>
      <c r="M6" s="203" t="s">
        <v>63</v>
      </c>
      <c r="N6" s="203"/>
      <c r="O6" s="203"/>
      <c r="P6" s="161">
        <v>0.67</v>
      </c>
      <c r="Q6" s="92">
        <v>2</v>
      </c>
    </row>
    <row r="7" spans="2:17" ht="21.75" customHeight="1">
      <c r="B7" s="187" t="s">
        <v>31</v>
      </c>
      <c r="C7" s="187"/>
      <c r="D7" s="67">
        <v>0</v>
      </c>
      <c r="E7" s="67">
        <v>0</v>
      </c>
      <c r="F7" s="67">
        <v>0</v>
      </c>
      <c r="G7" s="68">
        <v>0</v>
      </c>
      <c r="I7" s="126" t="s">
        <v>55</v>
      </c>
      <c r="J7" s="160" t="s">
        <v>16</v>
      </c>
      <c r="K7" s="127" t="s">
        <v>16</v>
      </c>
      <c r="M7" s="187" t="s">
        <v>64</v>
      </c>
      <c r="N7" s="187"/>
      <c r="O7" s="187"/>
      <c r="P7" s="160" t="s">
        <v>16</v>
      </c>
      <c r="Q7" s="91" t="s">
        <v>16</v>
      </c>
    </row>
    <row r="8" spans="2:17" ht="21.75" customHeight="1">
      <c r="B8" s="188" t="s">
        <v>34</v>
      </c>
      <c r="C8" s="188"/>
      <c r="D8" s="69">
        <v>2.7</v>
      </c>
      <c r="E8" s="70">
        <v>2</v>
      </c>
      <c r="F8" s="70">
        <v>4</v>
      </c>
      <c r="G8" s="71">
        <v>2</v>
      </c>
      <c r="I8" s="128" t="s">
        <v>56</v>
      </c>
      <c r="J8" s="161" t="s">
        <v>16</v>
      </c>
      <c r="K8" s="129" t="s">
        <v>16</v>
      </c>
      <c r="M8" s="203" t="s">
        <v>65</v>
      </c>
      <c r="N8" s="203"/>
      <c r="O8" s="203"/>
      <c r="P8" s="161">
        <v>0.33</v>
      </c>
      <c r="Q8" s="92">
        <v>1</v>
      </c>
    </row>
    <row r="9" spans="2:17" ht="21.75" customHeight="1">
      <c r="B9" s="187" t="s">
        <v>32</v>
      </c>
      <c r="C9" s="187"/>
      <c r="D9" s="67">
        <v>0</v>
      </c>
      <c r="E9" s="67">
        <v>0</v>
      </c>
      <c r="F9" s="67">
        <v>0</v>
      </c>
      <c r="G9" s="68">
        <v>0</v>
      </c>
      <c r="I9" s="126" t="s">
        <v>57</v>
      </c>
      <c r="J9" s="160" t="s">
        <v>16</v>
      </c>
      <c r="K9" s="127" t="s">
        <v>16</v>
      </c>
      <c r="M9" s="187" t="s">
        <v>66</v>
      </c>
      <c r="N9" s="187"/>
      <c r="O9" s="187"/>
      <c r="P9" s="160" t="s">
        <v>16</v>
      </c>
      <c r="Q9" s="91" t="s">
        <v>16</v>
      </c>
    </row>
    <row r="10" spans="2:17" ht="21.75" customHeight="1">
      <c r="B10" s="188" t="s">
        <v>26</v>
      </c>
      <c r="C10" s="188"/>
      <c r="D10" s="70">
        <v>0</v>
      </c>
      <c r="E10" s="70">
        <v>2</v>
      </c>
      <c r="F10" s="70">
        <v>4</v>
      </c>
      <c r="G10" s="71">
        <v>2</v>
      </c>
      <c r="I10" s="128" t="s">
        <v>58</v>
      </c>
      <c r="J10" s="161">
        <v>0.33</v>
      </c>
      <c r="K10" s="129">
        <v>1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2.7</v>
      </c>
      <c r="E11" s="67">
        <v>2</v>
      </c>
      <c r="F11" s="67">
        <v>4</v>
      </c>
      <c r="G11" s="68">
        <v>2</v>
      </c>
      <c r="I11" s="126" t="s">
        <v>59</v>
      </c>
      <c r="J11" s="160" t="s">
        <v>16</v>
      </c>
      <c r="K11" s="127" t="s">
        <v>16</v>
      </c>
      <c r="M11" s="187" t="s">
        <v>50</v>
      </c>
      <c r="N11" s="187"/>
      <c r="O11" s="187"/>
      <c r="P11" s="160" t="s">
        <v>16</v>
      </c>
      <c r="Q11" s="91" t="s">
        <v>16</v>
      </c>
    </row>
    <row r="12" spans="2:17" ht="21.75" customHeight="1" thickBot="1">
      <c r="B12" s="188" t="s">
        <v>6</v>
      </c>
      <c r="C12" s="188"/>
      <c r="D12" s="72">
        <v>61000</v>
      </c>
      <c r="E12" s="72">
        <v>51000</v>
      </c>
      <c r="F12" s="72">
        <v>72000</v>
      </c>
      <c r="G12" s="73">
        <f>F12-E12</f>
        <v>21000</v>
      </c>
      <c r="I12" s="128" t="s">
        <v>60</v>
      </c>
      <c r="J12" s="161">
        <v>0.67</v>
      </c>
      <c r="K12" s="129">
        <v>2</v>
      </c>
      <c r="M12" s="191" t="s">
        <v>51</v>
      </c>
      <c r="N12" s="191"/>
      <c r="O12" s="191"/>
      <c r="P12" s="130">
        <f>SUM(P4:P11)</f>
        <v>1</v>
      </c>
      <c r="Q12" s="93">
        <f>SUM(Q4:Q11)</f>
        <v>3</v>
      </c>
    </row>
    <row r="13" spans="2:17" ht="21.75" customHeight="1">
      <c r="B13" s="187" t="s">
        <v>5</v>
      </c>
      <c r="C13" s="187"/>
      <c r="D13" s="28">
        <v>4000</v>
      </c>
      <c r="E13" s="28">
        <v>0</v>
      </c>
      <c r="F13" s="28">
        <v>10000</v>
      </c>
      <c r="G13" s="74">
        <f>F13-E13</f>
        <v>10000</v>
      </c>
      <c r="I13" s="126" t="s">
        <v>61</v>
      </c>
      <c r="J13" s="160" t="s">
        <v>16</v>
      </c>
      <c r="K13" s="127" t="s">
        <v>16</v>
      </c>
    </row>
    <row r="14" spans="2:17" ht="21.75" customHeight="1" thickBot="1">
      <c r="B14" s="193" t="s">
        <v>7</v>
      </c>
      <c r="C14" s="193"/>
      <c r="D14" s="75">
        <v>65000</v>
      </c>
      <c r="E14" s="75">
        <v>53000</v>
      </c>
      <c r="F14" s="75">
        <v>72000</v>
      </c>
      <c r="G14" s="76">
        <f>F14-E14</f>
        <v>19000</v>
      </c>
      <c r="I14" s="131" t="s">
        <v>51</v>
      </c>
      <c r="J14" s="130">
        <f>SUM(J4:J13)</f>
        <v>1</v>
      </c>
      <c r="K14" s="93">
        <f>SUM(K4:K13)</f>
        <v>3</v>
      </c>
    </row>
    <row r="16" spans="2:17" ht="1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4" customHeight="1"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34.5" customHeight="1"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90"/>
      <c r="O18" s="190" t="s">
        <v>8</v>
      </c>
      <c r="P18" s="190"/>
      <c r="Q18" s="194" t="s">
        <v>17</v>
      </c>
    </row>
    <row r="19" spans="1:17" ht="21" customHeight="1"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1:17" ht="18" customHeight="1">
      <c r="A20" s="2"/>
      <c r="B20" s="94" t="s">
        <v>1</v>
      </c>
      <c r="C20" s="19"/>
      <c r="D20" s="20"/>
      <c r="E20" s="21"/>
      <c r="F20" s="22"/>
      <c r="G20" s="22"/>
      <c r="H20" s="22"/>
      <c r="I20" s="21"/>
      <c r="J20" s="22"/>
      <c r="K20" s="22"/>
      <c r="L20" s="22"/>
      <c r="M20" s="21"/>
      <c r="N20" s="22"/>
      <c r="O20" s="22"/>
      <c r="P20" s="22"/>
      <c r="Q20" s="23"/>
    </row>
    <row r="21" spans="1:17" ht="18" customHeight="1">
      <c r="A21" s="2"/>
      <c r="B21" s="95" t="s">
        <v>2</v>
      </c>
      <c r="C21" s="25">
        <v>6500</v>
      </c>
      <c r="D21" s="26">
        <v>1</v>
      </c>
      <c r="E21" s="27">
        <v>60000</v>
      </c>
      <c r="F21" s="28"/>
      <c r="G21" s="28"/>
      <c r="H21" s="29"/>
      <c r="I21" s="27">
        <v>10000</v>
      </c>
      <c r="J21" s="28"/>
      <c r="K21" s="28"/>
      <c r="L21" s="29"/>
      <c r="M21" s="27">
        <v>70000</v>
      </c>
      <c r="N21" s="28"/>
      <c r="O21" s="28"/>
      <c r="P21" s="29"/>
      <c r="Q21" s="30">
        <v>0</v>
      </c>
    </row>
    <row r="22" spans="1:17" ht="18" customHeight="1">
      <c r="A22" s="2"/>
      <c r="B22" s="96" t="s">
        <v>3</v>
      </c>
      <c r="C22" s="32">
        <v>9800</v>
      </c>
      <c r="D22" s="33">
        <v>1</v>
      </c>
      <c r="E22" s="34">
        <v>51000</v>
      </c>
      <c r="F22" s="35"/>
      <c r="G22" s="35"/>
      <c r="H22" s="35"/>
      <c r="I22" s="34">
        <v>2000</v>
      </c>
      <c r="J22" s="35"/>
      <c r="K22" s="35"/>
      <c r="L22" s="35"/>
      <c r="M22" s="34">
        <v>53000</v>
      </c>
      <c r="N22" s="35"/>
      <c r="O22" s="35"/>
      <c r="P22" s="35"/>
      <c r="Q22" s="36">
        <v>0</v>
      </c>
    </row>
    <row r="23" spans="1:17" ht="18" customHeight="1">
      <c r="A23" s="2"/>
      <c r="B23" s="95" t="s">
        <v>4</v>
      </c>
      <c r="C23" s="25"/>
      <c r="D23" s="26"/>
      <c r="E23" s="27"/>
      <c r="F23" s="28"/>
      <c r="G23" s="28"/>
      <c r="H23" s="29"/>
      <c r="I23" s="27"/>
      <c r="J23" s="28"/>
      <c r="K23" s="28"/>
      <c r="L23" s="29"/>
      <c r="M23" s="27"/>
      <c r="N23" s="28"/>
      <c r="O23" s="28"/>
      <c r="P23" s="29"/>
      <c r="Q23" s="30"/>
    </row>
    <row r="24" spans="1:17" ht="18" customHeight="1">
      <c r="A24" s="2"/>
      <c r="B24" s="96" t="s">
        <v>9</v>
      </c>
      <c r="C24" s="32">
        <v>22000</v>
      </c>
      <c r="D24" s="33">
        <v>1</v>
      </c>
      <c r="E24" s="34">
        <v>72000</v>
      </c>
      <c r="F24" s="35"/>
      <c r="G24" s="35"/>
      <c r="H24" s="35"/>
      <c r="I24" s="34">
        <v>0</v>
      </c>
      <c r="J24" s="35"/>
      <c r="K24" s="35"/>
      <c r="L24" s="35"/>
      <c r="M24" s="34">
        <v>72000</v>
      </c>
      <c r="N24" s="35"/>
      <c r="O24" s="35"/>
      <c r="P24" s="35"/>
      <c r="Q24" s="36">
        <v>0</v>
      </c>
    </row>
    <row r="25" spans="1:17" ht="18" customHeight="1" thickBot="1">
      <c r="A25" s="2"/>
      <c r="B25" s="97" t="s">
        <v>10</v>
      </c>
      <c r="C25" s="37"/>
      <c r="D25" s="38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0"/>
      <c r="P25" s="41"/>
      <c r="Q25" s="42"/>
    </row>
    <row r="28" spans="1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1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1:17" ht="15">
      <c r="B30" s="102" t="s">
        <v>1</v>
      </c>
      <c r="C30" s="103" t="s">
        <v>16</v>
      </c>
      <c r="D30" s="104" t="s">
        <v>16</v>
      </c>
      <c r="E30" s="105" t="s">
        <v>16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1:17" ht="15">
      <c r="B31" s="106" t="s">
        <v>2</v>
      </c>
      <c r="C31" s="107">
        <v>1</v>
      </c>
      <c r="D31" s="108">
        <v>1</v>
      </c>
      <c r="E31" s="109" t="s">
        <v>16</v>
      </c>
      <c r="F31" s="109" t="s">
        <v>16</v>
      </c>
      <c r="G31" s="109" t="s">
        <v>16</v>
      </c>
      <c r="H31" s="109" t="s">
        <v>16</v>
      </c>
      <c r="I31" s="156" t="s">
        <v>16</v>
      </c>
    </row>
    <row r="32" spans="1:17" ht="15">
      <c r="B32" s="110" t="s">
        <v>3</v>
      </c>
      <c r="C32" s="111">
        <v>1</v>
      </c>
      <c r="D32" s="112">
        <v>1</v>
      </c>
      <c r="E32" s="113" t="s">
        <v>16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 ht="15">
      <c r="B33" s="106" t="s">
        <v>4</v>
      </c>
      <c r="C33" s="107" t="s">
        <v>16</v>
      </c>
      <c r="D33" s="108" t="s">
        <v>16</v>
      </c>
      <c r="E33" s="109" t="s">
        <v>16</v>
      </c>
      <c r="F33" s="109" t="s">
        <v>16</v>
      </c>
      <c r="G33" s="109" t="s">
        <v>16</v>
      </c>
      <c r="H33" s="109" t="s">
        <v>16</v>
      </c>
      <c r="I33" s="156" t="s">
        <v>16</v>
      </c>
    </row>
    <row r="34" spans="2:9" ht="15">
      <c r="B34" s="110" t="s">
        <v>9</v>
      </c>
      <c r="C34" s="111">
        <v>1</v>
      </c>
      <c r="D34" s="112">
        <v>1</v>
      </c>
      <c r="E34" s="113" t="s">
        <v>16</v>
      </c>
      <c r="F34" s="113" t="s">
        <v>16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 t="s">
        <v>16</v>
      </c>
      <c r="D35" s="116" t="s">
        <v>16</v>
      </c>
      <c r="E35" s="117" t="s">
        <v>16</v>
      </c>
      <c r="F35" s="117" t="s">
        <v>16</v>
      </c>
      <c r="G35" s="117" t="s">
        <v>16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9:O9"/>
    <mergeCell ref="B28:I28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B17:Q17"/>
    <mergeCell ref="C18:C19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Q36"/>
  <sheetViews>
    <sheetView showGridLines="0" workbookViewId="0">
      <selection activeCell="F1" sqref="F1"/>
    </sheetView>
  </sheetViews>
  <sheetFormatPr baseColWidth="10" defaultColWidth="8.83203125" defaultRowHeight="15" x14ac:dyDescent="0"/>
  <cols>
    <col min="1" max="1" width="3.6640625" style="6" customWidth="1"/>
    <col min="2" max="2" width="20.33203125" style="6" customWidth="1"/>
    <col min="3" max="3" width="13.83203125" style="6" customWidth="1"/>
    <col min="4" max="4" width="10" style="6" customWidth="1"/>
    <col min="5" max="5" width="13.33203125" style="6" customWidth="1"/>
    <col min="6" max="6" width="15" style="6" customWidth="1"/>
    <col min="7" max="7" width="14.83203125" style="6" customWidth="1"/>
    <col min="8" max="8" width="12.1640625" style="6" customWidth="1"/>
    <col min="9" max="9" width="10.5" style="6" customWidth="1"/>
    <col min="10" max="10" width="11.5" style="6" customWidth="1"/>
    <col min="11" max="11" width="12.1640625" style="6" customWidth="1"/>
    <col min="12" max="13" width="9" style="6" customWidth="1"/>
    <col min="14" max="14" width="10.5" style="6" customWidth="1"/>
    <col min="15" max="15" width="10.33203125" style="6" customWidth="1"/>
    <col min="16" max="16" width="9.83203125" style="6" customWidth="1"/>
    <col min="17" max="17" width="10.5" style="6" customWidth="1"/>
    <col min="18" max="16384" width="8.83203125" style="6"/>
  </cols>
  <sheetData>
    <row r="1" spans="2:17" customFormat="1" ht="53.25" customHeight="1" thickBot="1">
      <c r="B1" s="14" t="s">
        <v>122</v>
      </c>
      <c r="F1" t="s">
        <v>16</v>
      </c>
    </row>
    <row r="2" spans="2:17" ht="24" customHeight="1">
      <c r="B2" s="183" t="s">
        <v>45</v>
      </c>
      <c r="C2" s="183"/>
      <c r="D2" s="183"/>
      <c r="E2" s="183"/>
      <c r="F2" s="183"/>
      <c r="G2" s="183"/>
      <c r="I2" s="183" t="s">
        <v>96</v>
      </c>
      <c r="J2" s="183"/>
      <c r="K2" s="183"/>
      <c r="L2"/>
      <c r="M2" s="202" t="s">
        <v>97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L3"/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6.5</v>
      </c>
      <c r="E4" s="64">
        <v>1</v>
      </c>
      <c r="F4" s="65">
        <v>12</v>
      </c>
      <c r="G4" s="66">
        <v>11</v>
      </c>
      <c r="I4" s="123" t="s">
        <v>52</v>
      </c>
      <c r="J4" s="159" t="s">
        <v>16</v>
      </c>
      <c r="K4" s="125" t="s">
        <v>16</v>
      </c>
      <c r="L4"/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30.5</v>
      </c>
      <c r="E5" s="67">
        <v>19</v>
      </c>
      <c r="F5" s="67">
        <v>42</v>
      </c>
      <c r="G5" s="68">
        <v>23</v>
      </c>
      <c r="I5" s="126" t="s">
        <v>53</v>
      </c>
      <c r="J5" s="160" t="s">
        <v>16</v>
      </c>
      <c r="K5" s="127" t="s">
        <v>74</v>
      </c>
      <c r="L5"/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4.5</v>
      </c>
      <c r="E6" s="70">
        <v>4</v>
      </c>
      <c r="F6" s="70">
        <v>5</v>
      </c>
      <c r="G6" s="71">
        <v>1</v>
      </c>
      <c r="I6" s="128" t="s">
        <v>54</v>
      </c>
      <c r="J6" s="161" t="s">
        <v>16</v>
      </c>
      <c r="K6" s="129" t="s">
        <v>16</v>
      </c>
      <c r="L6"/>
      <c r="M6" s="203" t="s">
        <v>63</v>
      </c>
      <c r="N6" s="203"/>
      <c r="O6" s="203"/>
      <c r="P6" s="161" t="s">
        <v>16</v>
      </c>
      <c r="Q6" s="92" t="s">
        <v>16</v>
      </c>
    </row>
    <row r="7" spans="2:17" ht="21.75" customHeight="1">
      <c r="B7" s="187" t="s">
        <v>31</v>
      </c>
      <c r="C7" s="187"/>
      <c r="D7" s="67">
        <v>0</v>
      </c>
      <c r="E7" s="67">
        <v>0</v>
      </c>
      <c r="F7" s="67">
        <v>0</v>
      </c>
      <c r="G7" s="68">
        <v>0</v>
      </c>
      <c r="I7" s="126" t="s">
        <v>55</v>
      </c>
      <c r="J7" s="160" t="s">
        <v>16</v>
      </c>
      <c r="K7" s="127" t="s">
        <v>16</v>
      </c>
      <c r="L7"/>
      <c r="M7" s="187" t="s">
        <v>64</v>
      </c>
      <c r="N7" s="187"/>
      <c r="O7" s="187"/>
      <c r="P7" s="160" t="s">
        <v>16</v>
      </c>
      <c r="Q7" s="91" t="s">
        <v>16</v>
      </c>
    </row>
    <row r="8" spans="2:17" ht="21.75" customHeight="1">
      <c r="B8" s="188" t="s">
        <v>34</v>
      </c>
      <c r="C8" s="188"/>
      <c r="D8" s="69">
        <v>3</v>
      </c>
      <c r="E8" s="70">
        <v>2</v>
      </c>
      <c r="F8" s="70">
        <v>4</v>
      </c>
      <c r="G8" s="71">
        <v>2</v>
      </c>
      <c r="I8" s="128" t="s">
        <v>56</v>
      </c>
      <c r="J8" s="161">
        <v>0.5</v>
      </c>
      <c r="K8" s="129">
        <v>1</v>
      </c>
      <c r="L8"/>
      <c r="M8" s="203" t="s">
        <v>65</v>
      </c>
      <c r="N8" s="203"/>
      <c r="O8" s="203"/>
      <c r="P8" s="161">
        <v>0.5</v>
      </c>
      <c r="Q8" s="92">
        <v>1</v>
      </c>
    </row>
    <row r="9" spans="2:17" ht="21.75" customHeight="1">
      <c r="B9" s="187" t="s">
        <v>32</v>
      </c>
      <c r="C9" s="187"/>
      <c r="D9" s="67">
        <v>1.5</v>
      </c>
      <c r="E9" s="67">
        <v>1</v>
      </c>
      <c r="F9" s="67">
        <v>2</v>
      </c>
      <c r="G9" s="68">
        <v>1</v>
      </c>
      <c r="I9" s="126" t="s">
        <v>57</v>
      </c>
      <c r="J9" s="160" t="s">
        <v>16</v>
      </c>
      <c r="K9" s="127" t="s">
        <v>16</v>
      </c>
      <c r="L9"/>
      <c r="M9" s="187" t="s">
        <v>66</v>
      </c>
      <c r="N9" s="187"/>
      <c r="O9" s="187"/>
      <c r="P9" s="160">
        <v>0.5</v>
      </c>
      <c r="Q9" s="91">
        <v>1</v>
      </c>
    </row>
    <row r="10" spans="2:17" ht="21.75" customHeight="1">
      <c r="B10" s="188" t="s">
        <v>26</v>
      </c>
      <c r="C10" s="188"/>
      <c r="D10" s="69">
        <v>0</v>
      </c>
      <c r="E10" s="70">
        <v>0</v>
      </c>
      <c r="F10" s="70">
        <v>0</v>
      </c>
      <c r="G10" s="71">
        <v>0</v>
      </c>
      <c r="I10" s="128" t="s">
        <v>58</v>
      </c>
      <c r="J10" s="161" t="s">
        <v>16</v>
      </c>
      <c r="K10" s="129" t="s">
        <v>16</v>
      </c>
      <c r="L10"/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4.5</v>
      </c>
      <c r="E11" s="67">
        <v>3</v>
      </c>
      <c r="F11" s="67">
        <v>6</v>
      </c>
      <c r="G11" s="68">
        <v>3</v>
      </c>
      <c r="I11" s="126" t="s">
        <v>59</v>
      </c>
      <c r="J11" s="160" t="s">
        <v>16</v>
      </c>
      <c r="K11" s="127" t="s">
        <v>16</v>
      </c>
      <c r="L11"/>
      <c r="M11" s="187" t="s">
        <v>50</v>
      </c>
      <c r="N11" s="187"/>
      <c r="O11" s="187"/>
      <c r="P11" s="160" t="s">
        <v>16</v>
      </c>
      <c r="Q11" s="91" t="s">
        <v>16</v>
      </c>
    </row>
    <row r="12" spans="2:17" ht="21.75" customHeight="1" thickBot="1">
      <c r="B12" s="188" t="s">
        <v>6</v>
      </c>
      <c r="C12" s="188"/>
      <c r="D12" s="72">
        <v>72000</v>
      </c>
      <c r="E12" s="72">
        <v>72000</v>
      </c>
      <c r="F12" s="72">
        <v>72000</v>
      </c>
      <c r="G12" s="73">
        <f>F12-E12</f>
        <v>0</v>
      </c>
      <c r="I12" s="128" t="s">
        <v>60</v>
      </c>
      <c r="J12" s="161" t="s">
        <v>16</v>
      </c>
      <c r="K12" s="129" t="s">
        <v>16</v>
      </c>
      <c r="L12"/>
      <c r="M12" s="191" t="s">
        <v>51</v>
      </c>
      <c r="N12" s="191"/>
      <c r="O12" s="191"/>
      <c r="P12" s="130">
        <f>SUM(P4:P11)</f>
        <v>1</v>
      </c>
      <c r="Q12" s="93">
        <f>SUM(Q4:Q11)</f>
        <v>2</v>
      </c>
    </row>
    <row r="13" spans="2:17" ht="21.75" customHeight="1">
      <c r="B13" s="187" t="s">
        <v>5</v>
      </c>
      <c r="C13" s="187"/>
      <c r="D13" s="28">
        <v>0</v>
      </c>
      <c r="E13" s="28">
        <v>0</v>
      </c>
      <c r="F13" s="28">
        <v>0</v>
      </c>
      <c r="G13" s="74">
        <f>F13-E13</f>
        <v>0</v>
      </c>
      <c r="I13" s="126" t="s">
        <v>61</v>
      </c>
      <c r="J13" s="160">
        <v>0.5</v>
      </c>
      <c r="K13" s="127">
        <v>1</v>
      </c>
      <c r="L13"/>
      <c r="M13"/>
      <c r="N13"/>
      <c r="O13"/>
    </row>
    <row r="14" spans="2:17" ht="21.75" customHeight="1" thickBot="1">
      <c r="B14" s="193" t="s">
        <v>7</v>
      </c>
      <c r="C14" s="193"/>
      <c r="D14" s="75">
        <v>72000</v>
      </c>
      <c r="E14" s="75">
        <v>72000</v>
      </c>
      <c r="F14" s="75">
        <v>72000</v>
      </c>
      <c r="G14" s="76">
        <f>F14-E14</f>
        <v>0</v>
      </c>
      <c r="I14" s="131" t="s">
        <v>51</v>
      </c>
      <c r="J14" s="130">
        <f>SUM(J4:J13)</f>
        <v>1</v>
      </c>
      <c r="K14" s="93">
        <f>SUM(K4:K13)</f>
        <v>2</v>
      </c>
      <c r="L14"/>
      <c r="M14"/>
      <c r="N14"/>
      <c r="O14"/>
    </row>
    <row r="16" spans="2:17" ht="16" thickBot="1"/>
    <row r="17" spans="2:17" ht="24" customHeight="1"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2:17" ht="34.5" customHeight="1">
      <c r="B18" s="198" t="s">
        <v>22</v>
      </c>
      <c r="C18" s="196" t="s">
        <v>23</v>
      </c>
      <c r="D18" s="200" t="s">
        <v>37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90"/>
      <c r="O18" s="190" t="s">
        <v>8</v>
      </c>
      <c r="P18" s="190"/>
      <c r="Q18" s="194" t="s">
        <v>17</v>
      </c>
    </row>
    <row r="19" spans="2:17" ht="22.5" customHeight="1"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2:17" ht="18" customHeight="1">
      <c r="B20" s="94" t="s">
        <v>1</v>
      </c>
      <c r="C20" s="19"/>
      <c r="D20" s="20"/>
      <c r="E20" s="21"/>
      <c r="F20" s="22"/>
      <c r="G20" s="22"/>
      <c r="H20" s="22"/>
      <c r="I20" s="21"/>
      <c r="J20" s="22"/>
      <c r="K20" s="22"/>
      <c r="L20" s="22"/>
      <c r="M20" s="21"/>
      <c r="N20" s="22"/>
      <c r="O20" s="22"/>
      <c r="P20" s="22"/>
      <c r="Q20" s="23"/>
    </row>
    <row r="21" spans="2:17" ht="18" customHeight="1">
      <c r="B21" s="95" t="s">
        <v>2</v>
      </c>
      <c r="C21" s="25"/>
      <c r="D21" s="61"/>
      <c r="E21" s="27"/>
      <c r="F21" s="28"/>
      <c r="G21" s="28"/>
      <c r="H21" s="29"/>
      <c r="I21" s="27"/>
      <c r="J21" s="28"/>
      <c r="K21" s="28"/>
      <c r="L21" s="29"/>
      <c r="M21" s="27"/>
      <c r="N21" s="28"/>
      <c r="O21" s="28"/>
      <c r="P21" s="29"/>
      <c r="Q21" s="30"/>
    </row>
    <row r="22" spans="2:17" ht="18" customHeight="1">
      <c r="B22" s="96" t="s">
        <v>3</v>
      </c>
      <c r="C22" s="32"/>
      <c r="D22" s="33"/>
      <c r="E22" s="34"/>
      <c r="F22" s="35"/>
      <c r="G22" s="35"/>
      <c r="H22" s="35"/>
      <c r="I22" s="34"/>
      <c r="J22" s="35"/>
      <c r="K22" s="35"/>
      <c r="L22" s="35"/>
      <c r="M22" s="34"/>
      <c r="N22" s="35"/>
      <c r="O22" s="35"/>
      <c r="P22" s="35"/>
      <c r="Q22" s="36"/>
    </row>
    <row r="23" spans="2:17" ht="18" customHeight="1">
      <c r="B23" s="95" t="s">
        <v>4</v>
      </c>
      <c r="C23" s="25">
        <v>14000</v>
      </c>
      <c r="D23" s="26">
        <v>1</v>
      </c>
      <c r="E23" s="27">
        <v>72000</v>
      </c>
      <c r="F23" s="28"/>
      <c r="G23" s="28"/>
      <c r="H23" s="29"/>
      <c r="I23" s="27">
        <v>500</v>
      </c>
      <c r="J23" s="28"/>
      <c r="K23" s="28"/>
      <c r="L23" s="29"/>
      <c r="M23" s="27">
        <v>72500</v>
      </c>
      <c r="N23" s="28"/>
      <c r="O23" s="28"/>
      <c r="P23" s="29"/>
      <c r="Q23" s="162">
        <v>1</v>
      </c>
    </row>
    <row r="24" spans="2:17" ht="18" customHeight="1">
      <c r="B24" s="96" t="s">
        <v>9</v>
      </c>
      <c r="C24" s="32"/>
      <c r="D24" s="33"/>
      <c r="E24" s="34"/>
      <c r="F24" s="35"/>
      <c r="G24" s="35"/>
      <c r="H24" s="35"/>
      <c r="I24" s="34"/>
      <c r="J24" s="35"/>
      <c r="K24" s="35"/>
      <c r="L24" s="35"/>
      <c r="M24" s="34"/>
      <c r="N24" s="35"/>
      <c r="O24" s="35"/>
      <c r="P24" s="35"/>
      <c r="Q24" s="36"/>
    </row>
    <row r="25" spans="2:17" ht="18" customHeight="1" thickBot="1">
      <c r="B25" s="97" t="s">
        <v>10</v>
      </c>
      <c r="C25" s="37"/>
      <c r="D25" s="62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0"/>
      <c r="P25" s="41"/>
      <c r="Q25" s="42"/>
    </row>
    <row r="28" spans="2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2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2:17">
      <c r="B30" s="102" t="s">
        <v>1</v>
      </c>
      <c r="C30" s="103" t="s">
        <v>16</v>
      </c>
      <c r="D30" s="104" t="s">
        <v>16</v>
      </c>
      <c r="E30" s="105" t="s">
        <v>16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2:17">
      <c r="B31" s="106" t="s">
        <v>2</v>
      </c>
      <c r="C31" s="107" t="s">
        <v>16</v>
      </c>
      <c r="D31" s="108" t="s">
        <v>16</v>
      </c>
      <c r="E31" s="109" t="s">
        <v>16</v>
      </c>
      <c r="F31" s="109" t="s">
        <v>16</v>
      </c>
      <c r="G31" s="109" t="s">
        <v>16</v>
      </c>
      <c r="H31" s="109" t="s">
        <v>16</v>
      </c>
      <c r="I31" s="156" t="s">
        <v>16</v>
      </c>
    </row>
    <row r="32" spans="2:17">
      <c r="B32" s="110" t="s">
        <v>3</v>
      </c>
      <c r="C32" s="111" t="s">
        <v>16</v>
      </c>
      <c r="D32" s="112" t="s">
        <v>16</v>
      </c>
      <c r="E32" s="113" t="s">
        <v>16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>
      <c r="B33" s="146" t="s">
        <v>4</v>
      </c>
      <c r="C33" s="150">
        <v>1</v>
      </c>
      <c r="D33" s="151">
        <v>1</v>
      </c>
      <c r="E33" s="109" t="s">
        <v>16</v>
      </c>
      <c r="F33" s="109" t="s">
        <v>16</v>
      </c>
      <c r="G33" s="109" t="s">
        <v>16</v>
      </c>
      <c r="H33" s="109" t="s">
        <v>16</v>
      </c>
      <c r="I33" s="156">
        <v>1</v>
      </c>
    </row>
    <row r="34" spans="2:9">
      <c r="B34" s="110" t="s">
        <v>9</v>
      </c>
      <c r="C34" s="111" t="s">
        <v>16</v>
      </c>
      <c r="D34" s="112" t="s">
        <v>16</v>
      </c>
      <c r="E34" s="113" t="s">
        <v>16</v>
      </c>
      <c r="F34" s="113" t="s">
        <v>16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 t="s">
        <v>16</v>
      </c>
      <c r="D35" s="116" t="s">
        <v>16</v>
      </c>
      <c r="E35" s="117" t="s">
        <v>16</v>
      </c>
      <c r="F35" s="117" t="s">
        <v>16</v>
      </c>
      <c r="G35" s="117" t="s">
        <v>16</v>
      </c>
      <c r="H35" s="118" t="s">
        <v>16</v>
      </c>
      <c r="I35" s="158" t="s">
        <v>16</v>
      </c>
    </row>
    <row r="36" spans="2:9">
      <c r="D36" s="86"/>
      <c r="E36" s="86"/>
      <c r="F36" s="86"/>
      <c r="G36" s="86"/>
      <c r="H36" s="86"/>
    </row>
  </sheetData>
  <mergeCells count="37">
    <mergeCell ref="M9:O9"/>
    <mergeCell ref="B28:I28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B17:Q17"/>
    <mergeCell ref="C18:C19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Q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2" max="13" width="9.5" customWidth="1"/>
    <col min="14" max="14" width="10.5" customWidth="1"/>
    <col min="15" max="15" width="10.33203125" customWidth="1"/>
    <col min="16" max="16" width="10.83203125" customWidth="1"/>
    <col min="17" max="17" width="10.5" customWidth="1"/>
  </cols>
  <sheetData>
    <row r="1" spans="2:17" ht="53.25" customHeight="1" thickBot="1">
      <c r="B1" s="14" t="s">
        <v>135</v>
      </c>
      <c r="F1" t="s">
        <v>16</v>
      </c>
    </row>
    <row r="2" spans="2:17" ht="24" customHeight="1">
      <c r="B2" s="183" t="s">
        <v>39</v>
      </c>
      <c r="C2" s="183"/>
      <c r="D2" s="183"/>
      <c r="E2" s="183"/>
      <c r="F2" s="183"/>
      <c r="G2" s="183"/>
      <c r="I2" s="183" t="s">
        <v>84</v>
      </c>
      <c r="J2" s="183"/>
      <c r="K2" s="183"/>
      <c r="M2" s="202" t="s">
        <v>85</v>
      </c>
      <c r="N2" s="202"/>
      <c r="O2" s="202"/>
      <c r="P2" s="202"/>
      <c r="Q2" s="202"/>
    </row>
    <row r="3" spans="2:17" ht="33.75" customHeight="1">
      <c r="B3" s="209" t="s">
        <v>29</v>
      </c>
      <c r="C3" s="209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7.6</v>
      </c>
      <c r="E4" s="64">
        <v>1</v>
      </c>
      <c r="F4" s="65">
        <v>15</v>
      </c>
      <c r="G4" s="66">
        <v>14</v>
      </c>
      <c r="I4" s="123" t="s">
        <v>52</v>
      </c>
      <c r="J4" s="159" t="s">
        <v>16</v>
      </c>
      <c r="K4" s="125" t="s">
        <v>16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34.799999999999997</v>
      </c>
      <c r="E5" s="67">
        <v>7</v>
      </c>
      <c r="F5" s="67">
        <v>48</v>
      </c>
      <c r="G5" s="68">
        <v>41</v>
      </c>
      <c r="I5" s="126" t="s">
        <v>53</v>
      </c>
      <c r="J5" s="160" t="s">
        <v>16</v>
      </c>
      <c r="K5" s="127" t="s">
        <v>74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5.2</v>
      </c>
      <c r="E6" s="70">
        <v>1</v>
      </c>
      <c r="F6" s="70">
        <v>14</v>
      </c>
      <c r="G6" s="71">
        <v>13</v>
      </c>
      <c r="I6" s="128" t="s">
        <v>54</v>
      </c>
      <c r="J6" s="161" t="s">
        <v>16</v>
      </c>
      <c r="K6" s="129" t="s">
        <v>16</v>
      </c>
      <c r="M6" s="203" t="s">
        <v>63</v>
      </c>
      <c r="N6" s="203"/>
      <c r="O6" s="203"/>
      <c r="P6" s="161" t="s">
        <v>16</v>
      </c>
      <c r="Q6" s="92" t="s">
        <v>16</v>
      </c>
    </row>
    <row r="7" spans="2:17" ht="21.75" customHeight="1">
      <c r="B7" s="187" t="s">
        <v>31</v>
      </c>
      <c r="C7" s="187"/>
      <c r="D7" s="67">
        <v>0.3</v>
      </c>
      <c r="E7" s="67">
        <v>0</v>
      </c>
      <c r="F7" s="67">
        <v>1</v>
      </c>
      <c r="G7" s="68">
        <v>1</v>
      </c>
      <c r="I7" s="126" t="s">
        <v>55</v>
      </c>
      <c r="J7" s="160" t="s">
        <v>16</v>
      </c>
      <c r="K7" s="127" t="s">
        <v>16</v>
      </c>
      <c r="M7" s="187" t="s">
        <v>64</v>
      </c>
      <c r="N7" s="187"/>
      <c r="O7" s="187"/>
      <c r="P7" s="160">
        <v>0.33</v>
      </c>
      <c r="Q7" s="91">
        <v>2</v>
      </c>
    </row>
    <row r="8" spans="2:17" ht="21.75" customHeight="1">
      <c r="B8" s="188" t="s">
        <v>34</v>
      </c>
      <c r="C8" s="188"/>
      <c r="D8" s="69">
        <v>3.2</v>
      </c>
      <c r="E8" s="70">
        <v>2</v>
      </c>
      <c r="F8" s="70">
        <v>6</v>
      </c>
      <c r="G8" s="71">
        <v>4</v>
      </c>
      <c r="I8" s="128" t="s">
        <v>56</v>
      </c>
      <c r="J8" s="161">
        <v>0.17</v>
      </c>
      <c r="K8" s="129">
        <v>1</v>
      </c>
      <c r="M8" s="203" t="s">
        <v>65</v>
      </c>
      <c r="N8" s="203"/>
      <c r="O8" s="203"/>
      <c r="P8" s="161">
        <v>0.17</v>
      </c>
      <c r="Q8" s="92">
        <v>1</v>
      </c>
    </row>
    <row r="9" spans="2:17" ht="21.75" customHeight="1">
      <c r="B9" s="187" t="s">
        <v>32</v>
      </c>
      <c r="C9" s="187"/>
      <c r="D9" s="67">
        <v>1.3</v>
      </c>
      <c r="E9" s="67">
        <v>0</v>
      </c>
      <c r="F9" s="67">
        <v>2</v>
      </c>
      <c r="G9" s="68">
        <v>2</v>
      </c>
      <c r="I9" s="126" t="s">
        <v>57</v>
      </c>
      <c r="J9" s="160" t="s">
        <v>16</v>
      </c>
      <c r="K9" s="127" t="s">
        <v>16</v>
      </c>
      <c r="M9" s="187" t="s">
        <v>66</v>
      </c>
      <c r="N9" s="187"/>
      <c r="O9" s="187"/>
      <c r="P9" s="160">
        <v>0.17</v>
      </c>
      <c r="Q9" s="91">
        <v>1</v>
      </c>
    </row>
    <row r="10" spans="2:17" ht="21.75" customHeight="1">
      <c r="B10" s="188" t="s">
        <v>26</v>
      </c>
      <c r="C10" s="188"/>
      <c r="D10" s="69">
        <v>0.5</v>
      </c>
      <c r="E10" s="70">
        <v>0</v>
      </c>
      <c r="F10" s="70">
        <v>2</v>
      </c>
      <c r="G10" s="71">
        <v>2</v>
      </c>
      <c r="I10" s="128" t="s">
        <v>58</v>
      </c>
      <c r="J10" s="161" t="s">
        <v>16</v>
      </c>
      <c r="K10" s="129" t="s">
        <v>16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5</v>
      </c>
      <c r="E11" s="67">
        <v>3</v>
      </c>
      <c r="F11" s="67">
        <v>8</v>
      </c>
      <c r="G11" s="68">
        <v>5</v>
      </c>
      <c r="I11" s="126" t="s">
        <v>59</v>
      </c>
      <c r="J11" s="160">
        <v>0.33</v>
      </c>
      <c r="K11" s="127">
        <v>2</v>
      </c>
      <c r="M11" s="187" t="s">
        <v>50</v>
      </c>
      <c r="N11" s="187"/>
      <c r="O11" s="187"/>
      <c r="P11" s="160">
        <v>0.33</v>
      </c>
      <c r="Q11" s="91">
        <v>2</v>
      </c>
    </row>
    <row r="12" spans="2:17" ht="21.75" customHeight="1" thickBot="1">
      <c r="B12" s="188" t="s">
        <v>6</v>
      </c>
      <c r="C12" s="188"/>
      <c r="D12" s="72">
        <v>47333</v>
      </c>
      <c r="E12" s="72">
        <v>25000</v>
      </c>
      <c r="F12" s="72">
        <v>72000</v>
      </c>
      <c r="G12" s="73">
        <f>F12-E12</f>
        <v>47000</v>
      </c>
      <c r="I12" s="128" t="s">
        <v>60</v>
      </c>
      <c r="J12" s="161">
        <v>0.17</v>
      </c>
      <c r="K12" s="129">
        <v>1</v>
      </c>
      <c r="M12" s="191" t="s">
        <v>51</v>
      </c>
      <c r="N12" s="191"/>
      <c r="O12" s="191"/>
      <c r="P12" s="130">
        <f>SUM(P4:P11)</f>
        <v>1</v>
      </c>
      <c r="Q12" s="93">
        <f>SUM(Q4:Q11)</f>
        <v>6</v>
      </c>
    </row>
    <row r="13" spans="2:17" ht="21.75" customHeight="1">
      <c r="B13" s="187" t="s">
        <v>5</v>
      </c>
      <c r="C13" s="187"/>
      <c r="D13" s="28">
        <v>19333</v>
      </c>
      <c r="E13" s="28">
        <v>1000</v>
      </c>
      <c r="F13" s="28">
        <v>50000</v>
      </c>
      <c r="G13" s="74">
        <f>F13-E13</f>
        <v>49000</v>
      </c>
      <c r="I13" s="126" t="s">
        <v>61</v>
      </c>
      <c r="J13" s="160">
        <v>0.33</v>
      </c>
      <c r="K13" s="127">
        <v>2</v>
      </c>
    </row>
    <row r="14" spans="2:17" ht="21.75" customHeight="1" thickBot="1">
      <c r="B14" s="193" t="s">
        <v>7</v>
      </c>
      <c r="C14" s="193"/>
      <c r="D14" s="75">
        <v>66667</v>
      </c>
      <c r="E14" s="75">
        <v>33000</v>
      </c>
      <c r="F14" s="75">
        <v>85000</v>
      </c>
      <c r="G14" s="76">
        <f>F14-E14</f>
        <v>52000</v>
      </c>
      <c r="I14" s="131" t="s">
        <v>51</v>
      </c>
      <c r="J14" s="130">
        <f>SUM(J4:J13)</f>
        <v>1</v>
      </c>
      <c r="K14" s="93">
        <f>SUM(K4:K13)</f>
        <v>6</v>
      </c>
    </row>
    <row r="16" spans="2:17" ht="15" thickBot="1"/>
    <row r="17" spans="2:17" ht="24" customHeight="1"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2:17" ht="34.5" customHeight="1">
      <c r="B18" s="198" t="s">
        <v>22</v>
      </c>
      <c r="C18" s="196" t="s">
        <v>23</v>
      </c>
      <c r="D18" s="200" t="s">
        <v>25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90"/>
      <c r="O18" s="190" t="s">
        <v>8</v>
      </c>
      <c r="P18" s="190"/>
      <c r="Q18" s="194" t="s">
        <v>17</v>
      </c>
    </row>
    <row r="19" spans="2:17" ht="21" customHeight="1"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2:17" ht="18" customHeight="1">
      <c r="B20" s="94" t="s">
        <v>1</v>
      </c>
      <c r="C20" s="19">
        <v>3000</v>
      </c>
      <c r="D20" s="20">
        <v>1</v>
      </c>
      <c r="E20" s="21">
        <v>65000</v>
      </c>
      <c r="F20" s="22"/>
      <c r="G20" s="22"/>
      <c r="H20" s="22"/>
      <c r="I20" s="21">
        <v>20000</v>
      </c>
      <c r="J20" s="22"/>
      <c r="K20" s="22"/>
      <c r="L20" s="22"/>
      <c r="M20" s="21">
        <v>85000</v>
      </c>
      <c r="N20" s="22"/>
      <c r="O20" s="22"/>
      <c r="P20" s="22"/>
      <c r="Q20" s="23">
        <v>1</v>
      </c>
    </row>
    <row r="21" spans="2:17" ht="18" customHeight="1">
      <c r="B21" s="95" t="s">
        <v>2</v>
      </c>
      <c r="C21" s="25">
        <v>10000</v>
      </c>
      <c r="D21" s="26">
        <v>1</v>
      </c>
      <c r="E21" s="27">
        <v>25000</v>
      </c>
      <c r="F21" s="28"/>
      <c r="G21" s="28"/>
      <c r="H21" s="29"/>
      <c r="I21" s="27">
        <v>50000</v>
      </c>
      <c r="J21" s="28"/>
      <c r="K21" s="28"/>
      <c r="L21" s="29"/>
      <c r="M21" s="27">
        <v>75000</v>
      </c>
      <c r="N21" s="28"/>
      <c r="O21" s="28"/>
      <c r="P21" s="29"/>
      <c r="Q21" s="30">
        <v>0</v>
      </c>
    </row>
    <row r="22" spans="2:17" ht="18" customHeight="1">
      <c r="B22" s="96" t="s">
        <v>3</v>
      </c>
      <c r="C22" s="32">
        <v>17667</v>
      </c>
      <c r="D22" s="33">
        <v>3</v>
      </c>
      <c r="E22" s="34">
        <v>40666.666666666664</v>
      </c>
      <c r="F22" s="35">
        <v>41000</v>
      </c>
      <c r="G22" s="35">
        <v>31000</v>
      </c>
      <c r="H22" s="35">
        <v>50000</v>
      </c>
      <c r="I22" s="34">
        <v>14666.666666666666</v>
      </c>
      <c r="J22" s="35">
        <v>2000</v>
      </c>
      <c r="K22" s="35">
        <v>1000</v>
      </c>
      <c r="L22" s="35">
        <v>41000</v>
      </c>
      <c r="M22" s="34">
        <v>55333.333333333336</v>
      </c>
      <c r="N22" s="35">
        <v>51000</v>
      </c>
      <c r="O22" s="35">
        <v>33000</v>
      </c>
      <c r="P22" s="35">
        <v>82000</v>
      </c>
      <c r="Q22" s="36">
        <v>0</v>
      </c>
    </row>
    <row r="23" spans="2:17" ht="18" customHeight="1">
      <c r="B23" s="95" t="s">
        <v>4</v>
      </c>
      <c r="C23" s="25"/>
      <c r="D23" s="26"/>
      <c r="E23" s="27"/>
      <c r="F23" s="28"/>
      <c r="G23" s="28"/>
      <c r="H23" s="29"/>
      <c r="I23" s="27"/>
      <c r="J23" s="28"/>
      <c r="K23" s="28"/>
      <c r="L23" s="29"/>
      <c r="M23" s="27"/>
      <c r="N23" s="28"/>
      <c r="O23" s="28"/>
      <c r="P23" s="29"/>
      <c r="Q23" s="30"/>
    </row>
    <row r="24" spans="2:17" ht="18" customHeight="1">
      <c r="B24" s="96" t="s">
        <v>9</v>
      </c>
      <c r="C24" s="32"/>
      <c r="D24" s="33"/>
      <c r="E24" s="34"/>
      <c r="F24" s="35"/>
      <c r="G24" s="35"/>
      <c r="H24" s="35"/>
      <c r="I24" s="34"/>
      <c r="J24" s="35"/>
      <c r="K24" s="35"/>
      <c r="L24" s="35"/>
      <c r="M24" s="34"/>
      <c r="N24" s="35"/>
      <c r="O24" s="35"/>
      <c r="P24" s="35"/>
      <c r="Q24" s="36"/>
    </row>
    <row r="25" spans="2:17" ht="18" customHeight="1" thickBot="1">
      <c r="B25" s="97" t="s">
        <v>10</v>
      </c>
      <c r="C25" s="37" t="s">
        <v>36</v>
      </c>
      <c r="D25" s="38">
        <v>1</v>
      </c>
      <c r="E25" s="39">
        <v>72000</v>
      </c>
      <c r="F25" s="40"/>
      <c r="G25" s="40"/>
      <c r="H25" s="41"/>
      <c r="I25" s="39">
        <v>2000</v>
      </c>
      <c r="J25" s="40"/>
      <c r="K25" s="40"/>
      <c r="L25" s="41"/>
      <c r="M25" s="39">
        <v>74000</v>
      </c>
      <c r="N25" s="40"/>
      <c r="O25" s="40"/>
      <c r="P25" s="41"/>
      <c r="Q25" s="42">
        <v>1</v>
      </c>
    </row>
    <row r="28" spans="2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2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2:17" ht="15">
      <c r="B30" s="102" t="s">
        <v>1</v>
      </c>
      <c r="C30" s="103">
        <v>1</v>
      </c>
      <c r="D30" s="104" t="s">
        <v>16</v>
      </c>
      <c r="E30" s="105" t="s">
        <v>16</v>
      </c>
      <c r="F30" s="105">
        <v>1</v>
      </c>
      <c r="G30" s="105" t="s">
        <v>16</v>
      </c>
      <c r="H30" s="105" t="s">
        <v>16</v>
      </c>
      <c r="I30" s="155" t="s">
        <v>16</v>
      </c>
    </row>
    <row r="31" spans="2:17" ht="15">
      <c r="B31" s="106" t="s">
        <v>2</v>
      </c>
      <c r="C31" s="107">
        <v>1</v>
      </c>
      <c r="D31" s="108">
        <v>1</v>
      </c>
      <c r="E31" s="109" t="s">
        <v>16</v>
      </c>
      <c r="F31" s="109" t="s">
        <v>16</v>
      </c>
      <c r="G31" s="109" t="s">
        <v>16</v>
      </c>
      <c r="H31" s="109" t="s">
        <v>16</v>
      </c>
      <c r="I31" s="156" t="s">
        <v>16</v>
      </c>
    </row>
    <row r="32" spans="2:17" ht="15">
      <c r="B32" s="110" t="s">
        <v>3</v>
      </c>
      <c r="C32" s="111">
        <v>3</v>
      </c>
      <c r="D32" s="112">
        <v>1</v>
      </c>
      <c r="E32" s="113" t="s">
        <v>16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 ht="15">
      <c r="B33" s="106" t="s">
        <v>4</v>
      </c>
      <c r="C33" s="107" t="s">
        <v>16</v>
      </c>
      <c r="D33" s="108" t="s">
        <v>16</v>
      </c>
      <c r="E33" s="109" t="s">
        <v>16</v>
      </c>
      <c r="F33" s="109" t="s">
        <v>16</v>
      </c>
      <c r="G33" s="109" t="s">
        <v>16</v>
      </c>
      <c r="H33" s="109" t="s">
        <v>16</v>
      </c>
      <c r="I33" s="156" t="s">
        <v>16</v>
      </c>
    </row>
    <row r="34" spans="2:9" ht="15">
      <c r="B34" s="110" t="s">
        <v>9</v>
      </c>
      <c r="C34" s="111" t="s">
        <v>16</v>
      </c>
      <c r="D34" s="112" t="s">
        <v>16</v>
      </c>
      <c r="E34" s="113" t="s">
        <v>16</v>
      </c>
      <c r="F34" s="113" t="s">
        <v>16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>
        <v>1</v>
      </c>
      <c r="D35" s="116" t="s">
        <v>16</v>
      </c>
      <c r="E35" s="117" t="s">
        <v>16</v>
      </c>
      <c r="F35" s="117" t="s">
        <v>16</v>
      </c>
      <c r="G35" s="117" t="s">
        <v>16</v>
      </c>
      <c r="H35" s="118">
        <v>1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9:O9"/>
    <mergeCell ref="B28:I28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B17:Q17"/>
    <mergeCell ref="C18:C19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B1:R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2" max="13" width="11.33203125" customWidth="1"/>
    <col min="14" max="14" width="10.5" customWidth="1"/>
    <col min="15" max="15" width="10.33203125" customWidth="1"/>
    <col min="16" max="16" width="11.33203125" customWidth="1"/>
    <col min="17" max="17" width="10.5" customWidth="1"/>
  </cols>
  <sheetData>
    <row r="1" spans="2:17" ht="53.25" customHeight="1" thickBot="1">
      <c r="B1" s="14" t="s">
        <v>136</v>
      </c>
      <c r="F1" t="s">
        <v>16</v>
      </c>
    </row>
    <row r="2" spans="2:17" ht="18">
      <c r="B2" s="183" t="s">
        <v>46</v>
      </c>
      <c r="C2" s="183"/>
      <c r="D2" s="183"/>
      <c r="E2" s="183"/>
      <c r="F2" s="183"/>
      <c r="G2" s="183"/>
      <c r="I2" s="183" t="s">
        <v>98</v>
      </c>
      <c r="J2" s="183"/>
      <c r="K2" s="183"/>
      <c r="M2" s="202" t="s">
        <v>99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9.3000000000000007</v>
      </c>
      <c r="E4" s="64">
        <v>1</v>
      </c>
      <c r="F4" s="65">
        <v>51</v>
      </c>
      <c r="G4" s="66">
        <v>50</v>
      </c>
      <c r="I4" s="123" t="s">
        <v>52</v>
      </c>
      <c r="J4" s="159">
        <v>0.01</v>
      </c>
      <c r="K4" s="125">
        <v>2</v>
      </c>
      <c r="M4" s="205" t="s">
        <v>62</v>
      </c>
      <c r="N4" s="205"/>
      <c r="O4" s="205"/>
      <c r="P4" s="159">
        <v>0.02</v>
      </c>
      <c r="Q4" s="90">
        <v>4</v>
      </c>
    </row>
    <row r="5" spans="2:17" ht="21.75" customHeight="1">
      <c r="B5" s="187" t="s">
        <v>13</v>
      </c>
      <c r="C5" s="187"/>
      <c r="D5" s="67">
        <v>24</v>
      </c>
      <c r="E5" s="67">
        <v>3</v>
      </c>
      <c r="F5" s="67">
        <v>58</v>
      </c>
      <c r="G5" s="68">
        <v>55</v>
      </c>
      <c r="I5" s="126" t="s">
        <v>53</v>
      </c>
      <c r="J5" s="160">
        <v>7.0000000000000007E-2</v>
      </c>
      <c r="K5" s="127">
        <v>12</v>
      </c>
      <c r="M5" s="204" t="s">
        <v>108</v>
      </c>
      <c r="N5" s="204"/>
      <c r="O5" s="204"/>
      <c r="P5" s="160">
        <v>7.0000000000000007E-2</v>
      </c>
      <c r="Q5" s="91">
        <v>12</v>
      </c>
    </row>
    <row r="6" spans="2:17" ht="21.75" customHeight="1">
      <c r="B6" s="188" t="s">
        <v>11</v>
      </c>
      <c r="C6" s="188"/>
      <c r="D6" s="69">
        <v>1.9</v>
      </c>
      <c r="E6" s="70">
        <v>1</v>
      </c>
      <c r="F6" s="70">
        <v>8</v>
      </c>
      <c r="G6" s="71">
        <v>7</v>
      </c>
      <c r="I6" s="128" t="s">
        <v>54</v>
      </c>
      <c r="J6" s="161">
        <v>0.12</v>
      </c>
      <c r="K6" s="129">
        <v>21</v>
      </c>
      <c r="M6" s="203" t="s">
        <v>63</v>
      </c>
      <c r="N6" s="203"/>
      <c r="O6" s="203"/>
      <c r="P6" s="161">
        <v>0.3</v>
      </c>
      <c r="Q6" s="92">
        <v>53</v>
      </c>
    </row>
    <row r="7" spans="2:17" ht="21.75" customHeight="1">
      <c r="B7" s="187" t="s">
        <v>31</v>
      </c>
      <c r="C7" s="187"/>
      <c r="D7" s="67">
        <v>0.4</v>
      </c>
      <c r="E7" s="67">
        <v>0</v>
      </c>
      <c r="F7" s="67">
        <v>5</v>
      </c>
      <c r="G7" s="68">
        <v>5</v>
      </c>
      <c r="I7" s="126" t="s">
        <v>55</v>
      </c>
      <c r="J7" s="160">
        <v>0.15</v>
      </c>
      <c r="K7" s="127">
        <v>26</v>
      </c>
      <c r="M7" s="187" t="s">
        <v>64</v>
      </c>
      <c r="N7" s="187"/>
      <c r="O7" s="187"/>
      <c r="P7" s="160">
        <v>0.14000000000000001</v>
      </c>
      <c r="Q7" s="91">
        <v>25</v>
      </c>
    </row>
    <row r="8" spans="2:17" ht="21.75" customHeight="1">
      <c r="B8" s="188" t="s">
        <v>12</v>
      </c>
      <c r="C8" s="188"/>
      <c r="D8" s="69">
        <v>2.8</v>
      </c>
      <c r="E8" s="70">
        <v>1</v>
      </c>
      <c r="F8" s="70">
        <v>7</v>
      </c>
      <c r="G8" s="71">
        <v>6</v>
      </c>
      <c r="I8" s="128" t="s">
        <v>56</v>
      </c>
      <c r="J8" s="161">
        <v>0.09</v>
      </c>
      <c r="K8" s="129">
        <v>16</v>
      </c>
      <c r="M8" s="203" t="s">
        <v>65</v>
      </c>
      <c r="N8" s="203"/>
      <c r="O8" s="203"/>
      <c r="P8" s="161">
        <v>0.33</v>
      </c>
      <c r="Q8" s="92">
        <v>58</v>
      </c>
    </row>
    <row r="9" spans="2:17" ht="21.75" customHeight="1">
      <c r="B9" s="187" t="s">
        <v>32</v>
      </c>
      <c r="C9" s="187"/>
      <c r="D9" s="67">
        <v>1.1000000000000001</v>
      </c>
      <c r="E9" s="67">
        <v>0</v>
      </c>
      <c r="F9" s="67">
        <v>4</v>
      </c>
      <c r="G9" s="68">
        <v>4</v>
      </c>
      <c r="I9" s="126" t="s">
        <v>57</v>
      </c>
      <c r="J9" s="160">
        <v>0.09</v>
      </c>
      <c r="K9" s="127">
        <v>15</v>
      </c>
      <c r="M9" s="187" t="s">
        <v>66</v>
      </c>
      <c r="N9" s="187"/>
      <c r="O9" s="187"/>
      <c r="P9" s="160">
        <v>0.06</v>
      </c>
      <c r="Q9" s="91">
        <v>10</v>
      </c>
    </row>
    <row r="10" spans="2:17" ht="21.75" customHeight="1">
      <c r="B10" s="188" t="s">
        <v>26</v>
      </c>
      <c r="C10" s="188"/>
      <c r="D10" s="69">
        <v>0.9</v>
      </c>
      <c r="E10" s="70">
        <v>0</v>
      </c>
      <c r="F10" s="70">
        <v>4</v>
      </c>
      <c r="G10" s="71">
        <v>4</v>
      </c>
      <c r="I10" s="128" t="s">
        <v>58</v>
      </c>
      <c r="J10" s="161">
        <v>0.13</v>
      </c>
      <c r="K10" s="129">
        <v>23</v>
      </c>
      <c r="M10" s="203" t="s">
        <v>67</v>
      </c>
      <c r="N10" s="203"/>
      <c r="O10" s="203"/>
      <c r="P10" s="161">
        <v>0.06</v>
      </c>
      <c r="Q10" s="92">
        <v>11</v>
      </c>
    </row>
    <row r="11" spans="2:17" ht="21.75" customHeight="1">
      <c r="B11" s="187" t="s">
        <v>27</v>
      </c>
      <c r="C11" s="187"/>
      <c r="D11" s="67">
        <v>4.8</v>
      </c>
      <c r="E11" s="67">
        <v>2</v>
      </c>
      <c r="F11" s="67">
        <v>10</v>
      </c>
      <c r="G11" s="68">
        <v>8</v>
      </c>
      <c r="I11" s="126" t="s">
        <v>59</v>
      </c>
      <c r="J11" s="160">
        <v>0.16</v>
      </c>
      <c r="K11" s="127">
        <v>29</v>
      </c>
      <c r="M11" s="187" t="s">
        <v>50</v>
      </c>
      <c r="N11" s="187"/>
      <c r="O11" s="187"/>
      <c r="P11" s="160">
        <v>0.02</v>
      </c>
      <c r="Q11" s="91">
        <v>3</v>
      </c>
    </row>
    <row r="12" spans="2:17" ht="21.75" customHeight="1" thickBot="1">
      <c r="B12" s="188" t="s">
        <v>6</v>
      </c>
      <c r="C12" s="188"/>
      <c r="D12" s="72">
        <v>55206</v>
      </c>
      <c r="E12" s="72">
        <v>12000</v>
      </c>
      <c r="F12" s="72">
        <v>142000</v>
      </c>
      <c r="G12" s="73">
        <f>F12-E12</f>
        <v>130000</v>
      </c>
      <c r="I12" s="128" t="s">
        <v>60</v>
      </c>
      <c r="J12" s="161">
        <v>7.0000000000000007E-2</v>
      </c>
      <c r="K12" s="129">
        <v>12</v>
      </c>
      <c r="M12" s="191" t="s">
        <v>51</v>
      </c>
      <c r="N12" s="191"/>
      <c r="O12" s="191"/>
      <c r="P12" s="130">
        <f>SUM(P4:P11)</f>
        <v>1.0000000000000002</v>
      </c>
      <c r="Q12" s="93">
        <f>SUM(Q4:Q11)</f>
        <v>176</v>
      </c>
    </row>
    <row r="13" spans="2:17" ht="21.75" customHeight="1">
      <c r="B13" s="187" t="s">
        <v>5</v>
      </c>
      <c r="C13" s="187"/>
      <c r="D13" s="28">
        <v>12118</v>
      </c>
      <c r="E13" s="28">
        <v>0</v>
      </c>
      <c r="F13" s="28">
        <v>50000</v>
      </c>
      <c r="G13" s="74">
        <f>F13-E13</f>
        <v>50000</v>
      </c>
      <c r="I13" s="126" t="s">
        <v>61</v>
      </c>
      <c r="J13" s="160">
        <v>0.11</v>
      </c>
      <c r="K13" s="127">
        <v>20</v>
      </c>
    </row>
    <row r="14" spans="2:17" ht="21.75" customHeight="1" thickBot="1">
      <c r="B14" s="193" t="s">
        <v>7</v>
      </c>
      <c r="C14" s="193"/>
      <c r="D14" s="75">
        <v>67439</v>
      </c>
      <c r="E14" s="75">
        <v>22500</v>
      </c>
      <c r="F14" s="75">
        <v>176000</v>
      </c>
      <c r="G14" s="76">
        <f>F14-E14</f>
        <v>153500</v>
      </c>
      <c r="I14" s="131" t="s">
        <v>51</v>
      </c>
      <c r="J14" s="130">
        <f>SUM(J4:J13)</f>
        <v>0.99999999999999989</v>
      </c>
      <c r="K14" s="93">
        <f>SUM(K4:K13)</f>
        <v>176</v>
      </c>
    </row>
    <row r="16" spans="2:17" ht="15" thickBot="1"/>
    <row r="17" spans="2:18" ht="24" customHeight="1"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2:18" ht="34.5" customHeight="1"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90"/>
      <c r="O18" s="190" t="s">
        <v>8</v>
      </c>
      <c r="P18" s="190"/>
      <c r="Q18" s="194" t="s">
        <v>17</v>
      </c>
      <c r="R18" s="2"/>
    </row>
    <row r="19" spans="2:18" ht="24.75" customHeight="1"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  <c r="R19" s="2"/>
    </row>
    <row r="20" spans="2:18" ht="18" customHeight="1">
      <c r="B20" s="94" t="s">
        <v>1</v>
      </c>
      <c r="C20" s="19">
        <v>2438</v>
      </c>
      <c r="D20" s="163">
        <v>90</v>
      </c>
      <c r="E20" s="21">
        <v>45666.666666666664</v>
      </c>
      <c r="F20" s="22">
        <v>46500</v>
      </c>
      <c r="G20" s="22">
        <v>12000</v>
      </c>
      <c r="H20" s="22">
        <v>84000</v>
      </c>
      <c r="I20" s="21">
        <v>8117.9775280898875</v>
      </c>
      <c r="J20" s="22">
        <v>3000</v>
      </c>
      <c r="K20" s="22">
        <v>0</v>
      </c>
      <c r="L20" s="22">
        <v>40000</v>
      </c>
      <c r="M20" s="21">
        <v>54016.853932584272</v>
      </c>
      <c r="N20" s="22">
        <v>53000</v>
      </c>
      <c r="O20" s="22">
        <v>22500</v>
      </c>
      <c r="P20" s="22">
        <v>90000</v>
      </c>
      <c r="Q20" s="23">
        <f>21/90</f>
        <v>0.23333333333333334</v>
      </c>
    </row>
    <row r="21" spans="2:18" ht="18" customHeight="1">
      <c r="B21" s="95" t="s">
        <v>2</v>
      </c>
      <c r="C21" s="25">
        <v>6443</v>
      </c>
      <c r="D21" s="26">
        <v>48</v>
      </c>
      <c r="E21" s="27">
        <v>53812.5</v>
      </c>
      <c r="F21" s="28">
        <v>54500</v>
      </c>
      <c r="G21" s="28">
        <v>23000</v>
      </c>
      <c r="H21" s="29">
        <v>85000</v>
      </c>
      <c r="I21" s="27">
        <v>15781.25</v>
      </c>
      <c r="J21" s="28">
        <v>16000</v>
      </c>
      <c r="K21" s="28">
        <v>0</v>
      </c>
      <c r="L21" s="29">
        <v>45000</v>
      </c>
      <c r="M21" s="27">
        <v>69593.75</v>
      </c>
      <c r="N21" s="28">
        <v>68000</v>
      </c>
      <c r="O21" s="28">
        <v>35000</v>
      </c>
      <c r="P21" s="29">
        <v>102000</v>
      </c>
      <c r="Q21" s="30">
        <v>0.5</v>
      </c>
    </row>
    <row r="22" spans="2:18" ht="18" customHeight="1">
      <c r="B22" s="96" t="s">
        <v>3</v>
      </c>
      <c r="C22" s="32">
        <v>13035</v>
      </c>
      <c r="D22" s="33">
        <v>23</v>
      </c>
      <c r="E22" s="34">
        <v>71695.65217391304</v>
      </c>
      <c r="F22" s="35">
        <v>75000</v>
      </c>
      <c r="G22" s="35">
        <v>33000</v>
      </c>
      <c r="H22" s="35">
        <v>131000</v>
      </c>
      <c r="I22" s="34">
        <v>19239.130434782608</v>
      </c>
      <c r="J22" s="35">
        <v>20000</v>
      </c>
      <c r="K22" s="35">
        <v>0</v>
      </c>
      <c r="L22" s="35">
        <v>50000</v>
      </c>
      <c r="M22" s="34">
        <v>90934.782608695648</v>
      </c>
      <c r="N22" s="35">
        <v>86000</v>
      </c>
      <c r="O22" s="35">
        <v>67000</v>
      </c>
      <c r="P22" s="35">
        <v>176000</v>
      </c>
      <c r="Q22" s="36">
        <f>14/23</f>
        <v>0.60869565217391308</v>
      </c>
    </row>
    <row r="23" spans="2:18" ht="18" customHeight="1">
      <c r="B23" s="95" t="s">
        <v>4</v>
      </c>
      <c r="C23" s="25">
        <v>20250</v>
      </c>
      <c r="D23" s="26">
        <v>8</v>
      </c>
      <c r="E23" s="27">
        <v>81500</v>
      </c>
      <c r="F23" s="28">
        <v>85000</v>
      </c>
      <c r="G23" s="28">
        <v>50000</v>
      </c>
      <c r="H23" s="29">
        <v>106000</v>
      </c>
      <c r="I23" s="27">
        <v>15125</v>
      </c>
      <c r="J23" s="28">
        <v>12500</v>
      </c>
      <c r="K23" s="28">
        <v>0</v>
      </c>
      <c r="L23" s="29">
        <v>33000</v>
      </c>
      <c r="M23" s="27">
        <v>96625</v>
      </c>
      <c r="N23" s="28">
        <v>101500</v>
      </c>
      <c r="O23" s="28">
        <v>74000</v>
      </c>
      <c r="P23" s="29">
        <v>113000</v>
      </c>
      <c r="Q23" s="162">
        <v>0.75</v>
      </c>
    </row>
    <row r="24" spans="2:18" ht="18" customHeight="1">
      <c r="B24" s="96" t="s">
        <v>9</v>
      </c>
      <c r="C24" s="32">
        <v>26075</v>
      </c>
      <c r="D24" s="33">
        <v>4</v>
      </c>
      <c r="E24" s="34">
        <v>102250</v>
      </c>
      <c r="F24" s="35">
        <v>100500</v>
      </c>
      <c r="G24" s="35">
        <v>88000</v>
      </c>
      <c r="H24" s="35">
        <v>120000</v>
      </c>
      <c r="I24" s="34">
        <v>11750</v>
      </c>
      <c r="J24" s="35">
        <v>8500</v>
      </c>
      <c r="K24" s="35">
        <v>0</v>
      </c>
      <c r="L24" s="35">
        <v>30000</v>
      </c>
      <c r="M24" s="34">
        <v>114000</v>
      </c>
      <c r="N24" s="35">
        <v>115500</v>
      </c>
      <c r="O24" s="35">
        <v>90000</v>
      </c>
      <c r="P24" s="35">
        <v>135000</v>
      </c>
      <c r="Q24" s="36">
        <v>1</v>
      </c>
    </row>
    <row r="25" spans="2:18" ht="18" customHeight="1" thickBot="1">
      <c r="B25" s="97" t="s">
        <v>10</v>
      </c>
      <c r="C25" s="37" t="s">
        <v>79</v>
      </c>
      <c r="D25" s="38">
        <v>2</v>
      </c>
      <c r="E25" s="39">
        <v>129000</v>
      </c>
      <c r="F25" s="40">
        <v>129000</v>
      </c>
      <c r="G25" s="40">
        <v>116000</v>
      </c>
      <c r="H25" s="41">
        <v>142000</v>
      </c>
      <c r="I25" s="39">
        <v>3000</v>
      </c>
      <c r="J25" s="40">
        <v>3000</v>
      </c>
      <c r="K25" s="40">
        <v>2000</v>
      </c>
      <c r="L25" s="41">
        <v>4000</v>
      </c>
      <c r="M25" s="39">
        <v>132000</v>
      </c>
      <c r="N25" s="40">
        <v>132000</v>
      </c>
      <c r="O25" s="40">
        <v>120000</v>
      </c>
      <c r="P25" s="41">
        <v>144000</v>
      </c>
      <c r="Q25" s="42">
        <v>1</v>
      </c>
      <c r="R25" s="2"/>
    </row>
    <row r="28" spans="2:18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2:18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2:18" ht="15">
      <c r="B30" s="102" t="s">
        <v>1</v>
      </c>
      <c r="C30" s="165">
        <v>90</v>
      </c>
      <c r="D30" s="104">
        <v>0.77</v>
      </c>
      <c r="E30" s="105">
        <v>0.11</v>
      </c>
      <c r="F30" s="105">
        <v>0.02</v>
      </c>
      <c r="G30" s="105">
        <v>7.0000000000000007E-2</v>
      </c>
      <c r="H30" s="105">
        <v>0.03</v>
      </c>
      <c r="I30" s="155" t="s">
        <v>16</v>
      </c>
    </row>
    <row r="31" spans="2:18" ht="15">
      <c r="B31" s="106" t="s">
        <v>2</v>
      </c>
      <c r="C31" s="103">
        <v>48</v>
      </c>
      <c r="D31" s="104">
        <v>0.5</v>
      </c>
      <c r="E31" s="105">
        <v>0.13</v>
      </c>
      <c r="F31" s="105">
        <v>0.21</v>
      </c>
      <c r="G31" s="105">
        <v>0.1</v>
      </c>
      <c r="H31" s="105">
        <v>0.06</v>
      </c>
      <c r="I31" s="156" t="s">
        <v>16</v>
      </c>
    </row>
    <row r="32" spans="2:18" ht="15">
      <c r="B32" s="110" t="s">
        <v>3</v>
      </c>
      <c r="C32" s="111">
        <v>23</v>
      </c>
      <c r="D32" s="112">
        <v>0.39</v>
      </c>
      <c r="E32" s="113">
        <v>0.3</v>
      </c>
      <c r="F32" s="113">
        <v>0.17</v>
      </c>
      <c r="G32" s="113">
        <v>0.04</v>
      </c>
      <c r="H32" s="113">
        <v>0.09</v>
      </c>
      <c r="I32" s="157" t="s">
        <v>16</v>
      </c>
    </row>
    <row r="33" spans="2:9" ht="15">
      <c r="B33" s="146" t="s">
        <v>4</v>
      </c>
      <c r="C33" s="150">
        <v>8</v>
      </c>
      <c r="D33" s="151">
        <v>0.25</v>
      </c>
      <c r="E33" s="152">
        <v>0.25</v>
      </c>
      <c r="F33" s="152">
        <v>0.25</v>
      </c>
      <c r="G33" s="152" t="s">
        <v>16</v>
      </c>
      <c r="H33" s="152">
        <v>0.25</v>
      </c>
      <c r="I33" s="156" t="s">
        <v>16</v>
      </c>
    </row>
    <row r="34" spans="2:9" ht="15">
      <c r="B34" s="110" t="s">
        <v>9</v>
      </c>
      <c r="C34" s="111">
        <v>4</v>
      </c>
      <c r="D34" s="112" t="s">
        <v>16</v>
      </c>
      <c r="E34" s="113">
        <v>0.5</v>
      </c>
      <c r="F34" s="113" t="s">
        <v>16</v>
      </c>
      <c r="G34" s="113">
        <v>0.25</v>
      </c>
      <c r="H34" s="113">
        <v>0.25</v>
      </c>
      <c r="I34" s="157" t="s">
        <v>16</v>
      </c>
    </row>
    <row r="35" spans="2:9" ht="16" thickBot="1">
      <c r="B35" s="114" t="s">
        <v>10</v>
      </c>
      <c r="C35" s="115">
        <v>2</v>
      </c>
      <c r="D35" s="116" t="s">
        <v>16</v>
      </c>
      <c r="E35" s="117">
        <v>0.5</v>
      </c>
      <c r="F35" s="117" t="s">
        <v>16</v>
      </c>
      <c r="G35" s="117">
        <v>0.5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9:O9"/>
    <mergeCell ref="B28:I28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B17:Q17"/>
    <mergeCell ref="C18:C19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R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4" max="14" width="10.5" customWidth="1"/>
    <col min="15" max="15" width="10.33203125" customWidth="1"/>
    <col min="16" max="16" width="14" customWidth="1"/>
    <col min="17" max="17" width="10.5" customWidth="1"/>
  </cols>
  <sheetData>
    <row r="1" spans="2:17" ht="53.25" customHeight="1" thickBot="1">
      <c r="B1" s="14" t="s">
        <v>125</v>
      </c>
      <c r="F1" t="s">
        <v>16</v>
      </c>
    </row>
    <row r="2" spans="2:17" ht="23.25" customHeight="1">
      <c r="B2" s="183" t="s">
        <v>41</v>
      </c>
      <c r="C2" s="183"/>
      <c r="D2" s="183"/>
      <c r="E2" s="183"/>
      <c r="F2" s="183"/>
      <c r="G2" s="183"/>
      <c r="I2" s="183" t="s">
        <v>88</v>
      </c>
      <c r="J2" s="183"/>
      <c r="K2" s="183"/>
      <c r="M2" s="202" t="s">
        <v>89</v>
      </c>
      <c r="N2" s="202"/>
      <c r="O2" s="202"/>
      <c r="P2" s="202"/>
      <c r="Q2" s="202"/>
    </row>
    <row r="3" spans="2:17" ht="33.75" customHeight="1">
      <c r="B3" s="209" t="s">
        <v>29</v>
      </c>
      <c r="C3" s="209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5</v>
      </c>
      <c r="E4" s="64">
        <v>2</v>
      </c>
      <c r="F4" s="65">
        <v>8</v>
      </c>
      <c r="G4" s="66">
        <v>6</v>
      </c>
      <c r="I4" s="123" t="s">
        <v>52</v>
      </c>
      <c r="J4" s="159" t="s">
        <v>16</v>
      </c>
      <c r="K4" s="125" t="s">
        <v>16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15.8</v>
      </c>
      <c r="E5" s="67">
        <v>7</v>
      </c>
      <c r="F5" s="67">
        <v>35</v>
      </c>
      <c r="G5" s="68">
        <v>28</v>
      </c>
      <c r="I5" s="126" t="s">
        <v>53</v>
      </c>
      <c r="J5" s="160">
        <v>0.2</v>
      </c>
      <c r="K5" s="127">
        <v>1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5.2</v>
      </c>
      <c r="E6" s="70">
        <v>4</v>
      </c>
      <c r="F6" s="70">
        <v>6</v>
      </c>
      <c r="G6" s="71">
        <v>2</v>
      </c>
      <c r="H6" s="2"/>
      <c r="I6" s="128" t="s">
        <v>54</v>
      </c>
      <c r="J6" s="161" t="s">
        <v>16</v>
      </c>
      <c r="K6" s="129" t="s">
        <v>16</v>
      </c>
      <c r="M6" s="203" t="s">
        <v>63</v>
      </c>
      <c r="N6" s="203"/>
      <c r="O6" s="203"/>
      <c r="P6" s="161">
        <v>0.6</v>
      </c>
      <c r="Q6" s="92">
        <v>3</v>
      </c>
    </row>
    <row r="7" spans="2:17" ht="21.75" customHeight="1">
      <c r="B7" s="187" t="s">
        <v>31</v>
      </c>
      <c r="C7" s="187"/>
      <c r="D7" s="67">
        <v>1.2</v>
      </c>
      <c r="E7" s="67">
        <v>0</v>
      </c>
      <c r="F7" s="67">
        <v>3</v>
      </c>
      <c r="G7" s="68">
        <v>3</v>
      </c>
      <c r="I7" s="126" t="s">
        <v>55</v>
      </c>
      <c r="J7" s="160">
        <v>0.2</v>
      </c>
      <c r="K7" s="127">
        <v>1</v>
      </c>
      <c r="M7" s="187" t="s">
        <v>64</v>
      </c>
      <c r="N7" s="187"/>
      <c r="O7" s="187"/>
      <c r="P7" s="160" t="s">
        <v>16</v>
      </c>
      <c r="Q7" s="91" t="s">
        <v>16</v>
      </c>
    </row>
    <row r="8" spans="2:17" ht="21.75" customHeight="1">
      <c r="B8" s="188" t="s">
        <v>34</v>
      </c>
      <c r="C8" s="188"/>
      <c r="D8" s="69">
        <v>3.2</v>
      </c>
      <c r="E8" s="70">
        <v>3</v>
      </c>
      <c r="F8" s="70">
        <v>4</v>
      </c>
      <c r="G8" s="71">
        <v>1</v>
      </c>
      <c r="I8" s="128" t="s">
        <v>56</v>
      </c>
      <c r="J8" s="161" t="s">
        <v>16</v>
      </c>
      <c r="K8" s="129" t="s">
        <v>16</v>
      </c>
      <c r="M8" s="203" t="s">
        <v>65</v>
      </c>
      <c r="N8" s="203"/>
      <c r="O8" s="203"/>
      <c r="P8" s="161">
        <v>0.4</v>
      </c>
      <c r="Q8" s="92">
        <v>2</v>
      </c>
    </row>
    <row r="9" spans="2:17" ht="21.75" customHeight="1">
      <c r="B9" s="187" t="s">
        <v>32</v>
      </c>
      <c r="C9" s="187"/>
      <c r="D9" s="67">
        <v>1.2</v>
      </c>
      <c r="E9" s="67">
        <v>0</v>
      </c>
      <c r="F9" s="67">
        <v>2</v>
      </c>
      <c r="G9" s="68">
        <v>2</v>
      </c>
      <c r="I9" s="126" t="s">
        <v>57</v>
      </c>
      <c r="J9" s="160" t="s">
        <v>16</v>
      </c>
      <c r="K9" s="127" t="s">
        <v>16</v>
      </c>
      <c r="M9" s="187" t="s">
        <v>66</v>
      </c>
      <c r="N9" s="187"/>
      <c r="O9" s="187"/>
      <c r="P9" s="160" t="s">
        <v>16</v>
      </c>
      <c r="Q9" s="91" t="s">
        <v>16</v>
      </c>
    </row>
    <row r="10" spans="2:17" ht="21.75" customHeight="1">
      <c r="B10" s="188" t="s">
        <v>26</v>
      </c>
      <c r="C10" s="188"/>
      <c r="D10" s="69">
        <v>0.6</v>
      </c>
      <c r="E10" s="70">
        <v>0</v>
      </c>
      <c r="F10" s="70">
        <v>2</v>
      </c>
      <c r="G10" s="71">
        <v>2</v>
      </c>
      <c r="I10" s="128" t="s">
        <v>58</v>
      </c>
      <c r="J10" s="161">
        <v>0.2</v>
      </c>
      <c r="K10" s="129">
        <v>1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5</v>
      </c>
      <c r="E11" s="67">
        <v>4</v>
      </c>
      <c r="F11" s="67">
        <v>7</v>
      </c>
      <c r="G11" s="68">
        <v>3</v>
      </c>
      <c r="I11" s="126" t="s">
        <v>59</v>
      </c>
      <c r="J11" s="160">
        <v>0.2</v>
      </c>
      <c r="K11" s="127">
        <v>1</v>
      </c>
      <c r="M11" s="187" t="s">
        <v>50</v>
      </c>
      <c r="N11" s="187"/>
      <c r="O11" s="187"/>
      <c r="P11" s="160" t="s">
        <v>16</v>
      </c>
      <c r="Q11" s="91" t="s">
        <v>16</v>
      </c>
    </row>
    <row r="12" spans="2:17" ht="21.75" customHeight="1" thickBot="1">
      <c r="B12" s="188" t="s">
        <v>6</v>
      </c>
      <c r="C12" s="188"/>
      <c r="D12" s="72">
        <v>79400</v>
      </c>
      <c r="E12" s="72">
        <v>59000</v>
      </c>
      <c r="F12" s="72">
        <v>109000</v>
      </c>
      <c r="G12" s="73">
        <f>F12-E12</f>
        <v>50000</v>
      </c>
      <c r="I12" s="128" t="s">
        <v>60</v>
      </c>
      <c r="J12" s="161">
        <v>0.2</v>
      </c>
      <c r="K12" s="129">
        <v>1</v>
      </c>
      <c r="M12" s="191" t="s">
        <v>51</v>
      </c>
      <c r="N12" s="191"/>
      <c r="O12" s="191"/>
      <c r="P12" s="130">
        <f>SUM(P4:P11)</f>
        <v>1</v>
      </c>
      <c r="Q12" s="93">
        <f>SUM(Q4:Q11)</f>
        <v>5</v>
      </c>
    </row>
    <row r="13" spans="2:17" ht="21.75" customHeight="1">
      <c r="B13" s="187" t="s">
        <v>5</v>
      </c>
      <c r="C13" s="187"/>
      <c r="D13" s="28">
        <v>9400</v>
      </c>
      <c r="E13" s="28">
        <v>0</v>
      </c>
      <c r="F13" s="28">
        <v>18000</v>
      </c>
      <c r="G13" s="74">
        <f>F13-E13</f>
        <v>18000</v>
      </c>
      <c r="I13" s="126" t="s">
        <v>61</v>
      </c>
      <c r="J13" s="160" t="s">
        <v>16</v>
      </c>
      <c r="K13" s="127" t="s">
        <v>16</v>
      </c>
    </row>
    <row r="14" spans="2:17" ht="21.75" customHeight="1" thickBot="1">
      <c r="B14" s="193" t="s">
        <v>7</v>
      </c>
      <c r="C14" s="193"/>
      <c r="D14" s="75">
        <v>88800</v>
      </c>
      <c r="E14" s="75">
        <v>77000</v>
      </c>
      <c r="F14" s="75">
        <v>111000</v>
      </c>
      <c r="G14" s="76">
        <f>F14-E14</f>
        <v>34000</v>
      </c>
      <c r="I14" s="131" t="s">
        <v>51</v>
      </c>
      <c r="J14" s="130">
        <f>SUM(J4:J13)</f>
        <v>1</v>
      </c>
      <c r="K14" s="93">
        <f>SUM(K4:K13)</f>
        <v>5</v>
      </c>
    </row>
    <row r="16" spans="2:17" ht="15" thickBot="1"/>
    <row r="17" spans="1:18" ht="23.25" customHeight="1">
      <c r="A17" s="2"/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 s="10" customFormat="1" ht="34.5" customHeight="1">
      <c r="A18" s="9"/>
      <c r="B18" s="198" t="s">
        <v>22</v>
      </c>
      <c r="C18" s="210" t="s">
        <v>23</v>
      </c>
      <c r="D18" s="212" t="s">
        <v>19</v>
      </c>
      <c r="E18" s="185" t="s">
        <v>6</v>
      </c>
      <c r="F18" s="190"/>
      <c r="G18" s="185" t="s">
        <v>8</v>
      </c>
      <c r="H18" s="190"/>
      <c r="I18" s="185" t="s">
        <v>5</v>
      </c>
      <c r="J18" s="190"/>
      <c r="K18" s="185" t="s">
        <v>8</v>
      </c>
      <c r="L18" s="190"/>
      <c r="M18" s="185" t="s">
        <v>7</v>
      </c>
      <c r="N18" s="190"/>
      <c r="O18" s="185" t="s">
        <v>8</v>
      </c>
      <c r="P18" s="190"/>
      <c r="Q18" s="194" t="s">
        <v>17</v>
      </c>
    </row>
    <row r="19" spans="1:18" s="10" customFormat="1" ht="23.25" customHeight="1">
      <c r="A19" s="9"/>
      <c r="B19" s="199"/>
      <c r="C19" s="211"/>
      <c r="D19" s="213"/>
      <c r="E19" s="8" t="s">
        <v>18</v>
      </c>
      <c r="F19" s="8" t="s">
        <v>20</v>
      </c>
      <c r="G19" s="8" t="s">
        <v>14</v>
      </c>
      <c r="H19" s="8" t="s">
        <v>15</v>
      </c>
      <c r="I19" s="8" t="s">
        <v>18</v>
      </c>
      <c r="J19" s="8" t="s">
        <v>20</v>
      </c>
      <c r="K19" s="8" t="s">
        <v>14</v>
      </c>
      <c r="L19" s="8" t="s">
        <v>15</v>
      </c>
      <c r="M19" s="8" t="s">
        <v>18</v>
      </c>
      <c r="N19" s="8" t="s">
        <v>20</v>
      </c>
      <c r="O19" s="8" t="s">
        <v>14</v>
      </c>
      <c r="P19" s="8" t="s">
        <v>15</v>
      </c>
      <c r="Q19" s="195"/>
      <c r="R19" s="9"/>
    </row>
    <row r="20" spans="1:18" s="6" customFormat="1" ht="20.25" customHeight="1">
      <c r="A20" s="7"/>
      <c r="B20" s="98" t="s">
        <v>1</v>
      </c>
      <c r="C20" s="44"/>
      <c r="D20" s="44"/>
      <c r="E20" s="45"/>
      <c r="F20" s="18"/>
      <c r="G20" s="18"/>
      <c r="H20" s="43"/>
      <c r="I20" s="45"/>
      <c r="J20" s="18"/>
      <c r="K20" s="18"/>
      <c r="L20" s="43"/>
      <c r="M20" s="45"/>
      <c r="N20" s="18"/>
      <c r="O20" s="18"/>
      <c r="P20" s="43"/>
      <c r="Q20" s="45"/>
    </row>
    <row r="21" spans="1:18" s="6" customFormat="1" ht="15">
      <c r="A21" s="7"/>
      <c r="B21" s="95" t="s">
        <v>2</v>
      </c>
      <c r="C21" s="46"/>
      <c r="D21" s="46"/>
      <c r="E21" s="47"/>
      <c r="F21" s="48"/>
      <c r="G21" s="48"/>
      <c r="H21" s="24"/>
      <c r="I21" s="47"/>
      <c r="J21" s="48"/>
      <c r="K21" s="48"/>
      <c r="L21" s="24"/>
      <c r="M21" s="47"/>
      <c r="N21" s="48"/>
      <c r="O21" s="48"/>
      <c r="P21" s="24"/>
      <c r="Q21" s="47"/>
    </row>
    <row r="22" spans="1:18" s="6" customFormat="1" ht="15">
      <c r="A22" s="7"/>
      <c r="B22" s="99" t="s">
        <v>3</v>
      </c>
      <c r="C22" s="50"/>
      <c r="D22" s="50"/>
      <c r="E22" s="51"/>
      <c r="F22" s="31"/>
      <c r="G22" s="31"/>
      <c r="H22" s="49"/>
      <c r="I22" s="51"/>
      <c r="J22" s="31"/>
      <c r="K22" s="31"/>
      <c r="L22" s="49"/>
      <c r="M22" s="51"/>
      <c r="N22" s="31"/>
      <c r="O22" s="31"/>
      <c r="P22" s="49"/>
      <c r="Q22" s="51"/>
    </row>
    <row r="23" spans="1:18" s="6" customFormat="1" ht="15">
      <c r="A23" s="7"/>
      <c r="B23" s="95" t="s">
        <v>4</v>
      </c>
      <c r="C23" s="25">
        <v>24000</v>
      </c>
      <c r="D23" s="26">
        <v>4</v>
      </c>
      <c r="E23" s="27">
        <v>78500</v>
      </c>
      <c r="F23" s="28">
        <v>73000</v>
      </c>
      <c r="G23" s="28">
        <v>59000</v>
      </c>
      <c r="H23" s="29">
        <v>109000</v>
      </c>
      <c r="I23" s="27">
        <v>11750</v>
      </c>
      <c r="J23" s="28">
        <v>13500</v>
      </c>
      <c r="K23" s="28">
        <v>2000</v>
      </c>
      <c r="L23" s="29">
        <v>18000</v>
      </c>
      <c r="M23" s="27">
        <v>90250</v>
      </c>
      <c r="N23" s="28">
        <v>86500</v>
      </c>
      <c r="O23" s="28">
        <v>77000</v>
      </c>
      <c r="P23" s="29">
        <v>111000</v>
      </c>
      <c r="Q23" s="30">
        <v>0.75</v>
      </c>
    </row>
    <row r="24" spans="1:18" s="6" customFormat="1" ht="15">
      <c r="A24" s="7"/>
      <c r="B24" s="99" t="s">
        <v>9</v>
      </c>
      <c r="C24" s="52">
        <v>30000</v>
      </c>
      <c r="D24" s="53">
        <v>1</v>
      </c>
      <c r="E24" s="32">
        <v>83000</v>
      </c>
      <c r="F24" s="54"/>
      <c r="G24" s="54"/>
      <c r="H24" s="55"/>
      <c r="I24" s="32">
        <v>0</v>
      </c>
      <c r="J24" s="54"/>
      <c r="K24" s="54"/>
      <c r="L24" s="55"/>
      <c r="M24" s="32">
        <v>83000</v>
      </c>
      <c r="N24" s="54"/>
      <c r="O24" s="54"/>
      <c r="P24" s="55"/>
      <c r="Q24" s="56">
        <v>1</v>
      </c>
    </row>
    <row r="25" spans="1:18" s="6" customFormat="1" ht="15">
      <c r="A25" s="7"/>
      <c r="B25" s="100" t="s">
        <v>10</v>
      </c>
      <c r="C25" s="58"/>
      <c r="D25" s="58"/>
      <c r="E25" s="59"/>
      <c r="F25" s="60"/>
      <c r="G25" s="60"/>
      <c r="H25" s="57"/>
      <c r="I25" s="59"/>
      <c r="J25" s="60"/>
      <c r="K25" s="60"/>
      <c r="L25" s="57"/>
      <c r="M25" s="59"/>
      <c r="N25" s="60"/>
      <c r="O25" s="60"/>
      <c r="P25" s="57"/>
      <c r="Q25" s="59"/>
    </row>
    <row r="28" spans="1:18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1:18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1:18" ht="15">
      <c r="B30" s="102" t="s">
        <v>1</v>
      </c>
      <c r="C30" s="103" t="s">
        <v>16</v>
      </c>
      <c r="D30" s="104" t="s">
        <v>16</v>
      </c>
      <c r="E30" s="105" t="s">
        <v>16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1:18" ht="15">
      <c r="B31" s="106" t="s">
        <v>2</v>
      </c>
      <c r="C31" s="107" t="s">
        <v>16</v>
      </c>
      <c r="D31" s="108" t="s">
        <v>16</v>
      </c>
      <c r="E31" s="109" t="s">
        <v>16</v>
      </c>
      <c r="F31" s="109" t="s">
        <v>16</v>
      </c>
      <c r="G31" s="109" t="s">
        <v>16</v>
      </c>
      <c r="H31" s="109" t="s">
        <v>16</v>
      </c>
      <c r="I31" s="156" t="s">
        <v>16</v>
      </c>
    </row>
    <row r="32" spans="1:18" ht="15">
      <c r="B32" s="110" t="s">
        <v>3</v>
      </c>
      <c r="C32" s="111" t="s">
        <v>16</v>
      </c>
      <c r="D32" s="112" t="s">
        <v>16</v>
      </c>
      <c r="E32" s="113" t="s">
        <v>16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 ht="15">
      <c r="B33" s="106" t="s">
        <v>4</v>
      </c>
      <c r="C33" s="107">
        <v>4</v>
      </c>
      <c r="D33" s="108">
        <v>0.25</v>
      </c>
      <c r="E33" s="109">
        <v>0.5</v>
      </c>
      <c r="F33" s="109" t="s">
        <v>16</v>
      </c>
      <c r="G33" s="109">
        <v>0.25</v>
      </c>
      <c r="H33" s="109" t="s">
        <v>16</v>
      </c>
      <c r="I33" s="156" t="s">
        <v>16</v>
      </c>
    </row>
    <row r="34" spans="2:9" ht="15">
      <c r="B34" s="110" t="s">
        <v>9</v>
      </c>
      <c r="C34" s="111">
        <v>1</v>
      </c>
      <c r="D34" s="112" t="s">
        <v>16</v>
      </c>
      <c r="E34" s="113">
        <v>1</v>
      </c>
      <c r="F34" s="113" t="s">
        <v>16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 t="s">
        <v>16</v>
      </c>
      <c r="D35" s="116" t="s">
        <v>16</v>
      </c>
      <c r="E35" s="117" t="s">
        <v>16</v>
      </c>
      <c r="F35" s="117" t="s">
        <v>16</v>
      </c>
      <c r="G35" s="117" t="s">
        <v>16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9:O9"/>
    <mergeCell ref="B28:I28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C18:C19"/>
    <mergeCell ref="B17:Q17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1CCF0"/>
    <pageSetUpPr fitToPage="1"/>
  </sheetPr>
  <dimension ref="B1:R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4" max="14" width="10.5" customWidth="1"/>
    <col min="15" max="15" width="10.33203125" customWidth="1"/>
    <col min="16" max="16" width="12.1640625" customWidth="1"/>
    <col min="17" max="17" width="10.5" customWidth="1"/>
  </cols>
  <sheetData>
    <row r="1" spans="2:17" ht="53.25" customHeight="1" thickBot="1">
      <c r="B1" s="14" t="s">
        <v>126</v>
      </c>
    </row>
    <row r="2" spans="2:17" ht="22.5" customHeight="1">
      <c r="B2" s="183" t="s">
        <v>47</v>
      </c>
      <c r="C2" s="183"/>
      <c r="D2" s="183"/>
      <c r="E2" s="183"/>
      <c r="F2" s="183"/>
      <c r="G2" s="183"/>
      <c r="I2" s="183" t="s">
        <v>75</v>
      </c>
      <c r="J2" s="183"/>
      <c r="K2" s="183"/>
      <c r="M2" s="202" t="s">
        <v>76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4.8</v>
      </c>
      <c r="E4" s="64">
        <v>1</v>
      </c>
      <c r="F4" s="65">
        <v>21</v>
      </c>
      <c r="G4" s="66">
        <v>20</v>
      </c>
      <c r="I4" s="123" t="s">
        <v>52</v>
      </c>
      <c r="J4" s="159">
        <v>0.18</v>
      </c>
      <c r="K4" s="125">
        <v>10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8.1</v>
      </c>
      <c r="E5" s="67">
        <v>1</v>
      </c>
      <c r="F5" s="67">
        <v>30</v>
      </c>
      <c r="G5" s="68">
        <v>29</v>
      </c>
      <c r="I5" s="126" t="s">
        <v>53</v>
      </c>
      <c r="J5" s="160">
        <v>0.36</v>
      </c>
      <c r="K5" s="127">
        <v>19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3.5</v>
      </c>
      <c r="E6" s="70">
        <v>1</v>
      </c>
      <c r="F6" s="70">
        <v>10</v>
      </c>
      <c r="G6" s="71">
        <v>9</v>
      </c>
      <c r="I6" s="128" t="s">
        <v>54</v>
      </c>
      <c r="J6" s="161">
        <v>0.34</v>
      </c>
      <c r="K6" s="129">
        <v>18</v>
      </c>
      <c r="M6" s="203" t="s">
        <v>63</v>
      </c>
      <c r="N6" s="203"/>
      <c r="O6" s="203"/>
      <c r="P6" s="161">
        <v>0.6</v>
      </c>
      <c r="Q6" s="92">
        <v>32</v>
      </c>
    </row>
    <row r="7" spans="2:17" ht="21.75" customHeight="1">
      <c r="B7" s="187" t="s">
        <v>31</v>
      </c>
      <c r="C7" s="187"/>
      <c r="D7" s="67">
        <v>0.9</v>
      </c>
      <c r="E7" s="67">
        <v>0</v>
      </c>
      <c r="F7" s="67">
        <v>5</v>
      </c>
      <c r="G7" s="68">
        <v>5</v>
      </c>
      <c r="H7" s="2"/>
      <c r="I7" s="126" t="s">
        <v>55</v>
      </c>
      <c r="J7" s="160">
        <v>0.04</v>
      </c>
      <c r="K7" s="127">
        <v>2</v>
      </c>
      <c r="M7" s="187" t="s">
        <v>64</v>
      </c>
      <c r="N7" s="187"/>
      <c r="O7" s="187"/>
      <c r="P7" s="160">
        <v>0.11</v>
      </c>
      <c r="Q7" s="91">
        <v>6</v>
      </c>
    </row>
    <row r="8" spans="2:17" ht="21.75" customHeight="1">
      <c r="B8" s="188" t="s">
        <v>34</v>
      </c>
      <c r="C8" s="188"/>
      <c r="D8" s="69">
        <v>2.5</v>
      </c>
      <c r="E8" s="70">
        <v>2</v>
      </c>
      <c r="F8" s="70">
        <v>5</v>
      </c>
      <c r="G8" s="71">
        <v>3</v>
      </c>
      <c r="H8" s="2"/>
      <c r="I8" s="128" t="s">
        <v>56</v>
      </c>
      <c r="J8" s="161">
        <v>0.04</v>
      </c>
      <c r="K8" s="129">
        <v>2</v>
      </c>
      <c r="M8" s="203" t="s">
        <v>65</v>
      </c>
      <c r="N8" s="203"/>
      <c r="O8" s="203"/>
      <c r="P8" s="161">
        <v>0.25</v>
      </c>
      <c r="Q8" s="92">
        <v>13</v>
      </c>
    </row>
    <row r="9" spans="2:17" ht="21.75" customHeight="1">
      <c r="B9" s="187" t="s">
        <v>32</v>
      </c>
      <c r="C9" s="187"/>
      <c r="D9" s="67">
        <v>1.1000000000000001</v>
      </c>
      <c r="E9" s="67">
        <v>0</v>
      </c>
      <c r="F9" s="67">
        <v>3</v>
      </c>
      <c r="G9" s="68">
        <v>3</v>
      </c>
      <c r="I9" s="126" t="s">
        <v>57</v>
      </c>
      <c r="J9" s="160">
        <v>0.02</v>
      </c>
      <c r="K9" s="127">
        <v>1</v>
      </c>
      <c r="M9" s="187" t="s">
        <v>66</v>
      </c>
      <c r="N9" s="187"/>
      <c r="O9" s="187"/>
      <c r="P9" s="160">
        <v>0.02</v>
      </c>
      <c r="Q9" s="91">
        <v>1</v>
      </c>
    </row>
    <row r="10" spans="2:17" ht="21.75" customHeight="1">
      <c r="B10" s="188" t="s">
        <v>26</v>
      </c>
      <c r="C10" s="188"/>
      <c r="D10" s="69">
        <v>0.4</v>
      </c>
      <c r="E10" s="70">
        <v>0</v>
      </c>
      <c r="F10" s="70">
        <v>8</v>
      </c>
      <c r="G10" s="71">
        <v>8</v>
      </c>
      <c r="I10" s="128" t="s">
        <v>58</v>
      </c>
      <c r="J10" s="161">
        <v>0.02</v>
      </c>
      <c r="K10" s="129">
        <v>1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4.0999999999999996</v>
      </c>
      <c r="E11" s="67">
        <v>2</v>
      </c>
      <c r="F11" s="67">
        <v>13</v>
      </c>
      <c r="G11" s="68">
        <v>11</v>
      </c>
      <c r="I11" s="126" t="s">
        <v>59</v>
      </c>
      <c r="J11" s="160"/>
      <c r="K11" s="127"/>
      <c r="M11" s="187" t="s">
        <v>50</v>
      </c>
      <c r="N11" s="187"/>
      <c r="O11" s="187"/>
      <c r="P11" s="160">
        <v>0.02</v>
      </c>
      <c r="Q11" s="91">
        <v>1</v>
      </c>
    </row>
    <row r="12" spans="2:17" ht="21.75" customHeight="1" thickBot="1">
      <c r="B12" s="188" t="s">
        <v>6</v>
      </c>
      <c r="C12" s="188"/>
      <c r="D12" s="72">
        <v>39792</v>
      </c>
      <c r="E12" s="72">
        <v>15000</v>
      </c>
      <c r="F12" s="72">
        <v>61000</v>
      </c>
      <c r="G12" s="73">
        <f>F12-E12</f>
        <v>46000</v>
      </c>
      <c r="I12" s="128" t="s">
        <v>60</v>
      </c>
      <c r="J12" s="161"/>
      <c r="K12" s="129"/>
      <c r="M12" s="191" t="s">
        <v>51</v>
      </c>
      <c r="N12" s="191"/>
      <c r="O12" s="191"/>
      <c r="P12" s="130">
        <f>SUM(P4:P11)</f>
        <v>1</v>
      </c>
      <c r="Q12" s="93">
        <f>SUM(Q4:Q11)</f>
        <v>53</v>
      </c>
    </row>
    <row r="13" spans="2:17" ht="21.75" customHeight="1">
      <c r="B13" s="187" t="s">
        <v>5</v>
      </c>
      <c r="C13" s="187"/>
      <c r="D13" s="28">
        <v>10198</v>
      </c>
      <c r="E13" s="28">
        <v>0</v>
      </c>
      <c r="F13" s="28">
        <v>36000</v>
      </c>
      <c r="G13" s="74">
        <f>F13-E13</f>
        <v>36000</v>
      </c>
      <c r="I13" s="126" t="s">
        <v>61</v>
      </c>
      <c r="J13" s="160"/>
      <c r="K13" s="127"/>
    </row>
    <row r="14" spans="2:17" ht="21.75" customHeight="1" thickBot="1">
      <c r="B14" s="193" t="s">
        <v>7</v>
      </c>
      <c r="C14" s="193"/>
      <c r="D14" s="75">
        <v>49991</v>
      </c>
      <c r="E14" s="75">
        <v>30500</v>
      </c>
      <c r="F14" s="75">
        <v>85000</v>
      </c>
      <c r="G14" s="76">
        <f>F14-E14</f>
        <v>54500</v>
      </c>
      <c r="I14" s="131" t="s">
        <v>51</v>
      </c>
      <c r="J14" s="130">
        <f>SUM(J4:J13)</f>
        <v>1.0000000000000002</v>
      </c>
      <c r="K14" s="93">
        <f>SUM(K4:K13)</f>
        <v>53</v>
      </c>
    </row>
    <row r="15" spans="2:17">
      <c r="B15" s="1"/>
    </row>
    <row r="16" spans="2:17" ht="15" thickBot="1"/>
    <row r="17" spans="2:18" ht="23.25" customHeight="1"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2:18" s="6" customFormat="1" ht="34.5" customHeight="1"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86"/>
      <c r="O18" s="190" t="s">
        <v>8</v>
      </c>
      <c r="P18" s="190"/>
      <c r="Q18" s="194" t="s">
        <v>17</v>
      </c>
      <c r="R18" s="7"/>
    </row>
    <row r="19" spans="2:18" s="6" customFormat="1" ht="18.75" customHeight="1"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  <c r="R19" s="7"/>
    </row>
    <row r="20" spans="2:18" s="6" customFormat="1" ht="18" customHeight="1">
      <c r="B20" s="94" t="s">
        <v>1</v>
      </c>
      <c r="C20" s="19">
        <v>4914</v>
      </c>
      <c r="D20" s="20">
        <v>7</v>
      </c>
      <c r="E20" s="21">
        <v>31000</v>
      </c>
      <c r="F20" s="22">
        <v>30000</v>
      </c>
      <c r="G20" s="22">
        <v>15000</v>
      </c>
      <c r="H20" s="22">
        <v>42000</v>
      </c>
      <c r="I20" s="21">
        <v>14571.428571428571</v>
      </c>
      <c r="J20" s="22">
        <v>12000</v>
      </c>
      <c r="K20" s="22">
        <v>500</v>
      </c>
      <c r="L20" s="22">
        <v>36000</v>
      </c>
      <c r="M20" s="21">
        <v>45571.428571428572</v>
      </c>
      <c r="N20" s="22">
        <v>51000</v>
      </c>
      <c r="O20" s="22">
        <v>30500</v>
      </c>
      <c r="P20" s="22">
        <v>60000</v>
      </c>
      <c r="Q20" s="168">
        <v>0.56999999999999995</v>
      </c>
    </row>
    <row r="21" spans="2:18" s="6" customFormat="1" ht="18" customHeight="1">
      <c r="B21" s="95" t="s">
        <v>2</v>
      </c>
      <c r="C21" s="25">
        <v>7670</v>
      </c>
      <c r="D21" s="26">
        <v>17</v>
      </c>
      <c r="E21" s="27">
        <v>37941.176470588238</v>
      </c>
      <c r="F21" s="28">
        <v>36000</v>
      </c>
      <c r="G21" s="28">
        <v>21000</v>
      </c>
      <c r="H21" s="29">
        <v>61000</v>
      </c>
      <c r="I21" s="27">
        <v>11676.470588235294</v>
      </c>
      <c r="J21" s="28">
        <v>13000</v>
      </c>
      <c r="K21" s="28">
        <v>0</v>
      </c>
      <c r="L21" s="29">
        <v>30000</v>
      </c>
      <c r="M21" s="27">
        <v>49617.647058823532</v>
      </c>
      <c r="N21" s="28">
        <v>47000</v>
      </c>
      <c r="O21" s="28">
        <v>33500</v>
      </c>
      <c r="P21" s="29">
        <v>74000</v>
      </c>
      <c r="Q21" s="30">
        <f>10/17</f>
        <v>0.58823529411764708</v>
      </c>
    </row>
    <row r="22" spans="2:18" s="6" customFormat="1" ht="18" customHeight="1">
      <c r="B22" s="96" t="s">
        <v>3</v>
      </c>
      <c r="C22" s="32">
        <v>13536</v>
      </c>
      <c r="D22" s="33">
        <v>14</v>
      </c>
      <c r="E22" s="34">
        <v>44928.571428571428</v>
      </c>
      <c r="F22" s="35">
        <v>42500</v>
      </c>
      <c r="G22" s="35">
        <v>33000</v>
      </c>
      <c r="H22" s="35">
        <v>60000</v>
      </c>
      <c r="I22" s="34">
        <v>7892.8571428571431</v>
      </c>
      <c r="J22" s="35">
        <v>2500</v>
      </c>
      <c r="K22" s="35">
        <v>500</v>
      </c>
      <c r="L22" s="35">
        <v>25000</v>
      </c>
      <c r="M22" s="34">
        <v>52821.428571428572</v>
      </c>
      <c r="N22" s="35">
        <v>53500</v>
      </c>
      <c r="O22" s="35">
        <v>36500</v>
      </c>
      <c r="P22" s="35">
        <v>85000</v>
      </c>
      <c r="Q22" s="36">
        <f>11/14</f>
        <v>0.7857142857142857</v>
      </c>
    </row>
    <row r="23" spans="2:18" s="6" customFormat="1" ht="18" customHeight="1">
      <c r="B23" s="95" t="s">
        <v>4</v>
      </c>
      <c r="C23" s="25">
        <v>17625</v>
      </c>
      <c r="D23" s="169">
        <v>8</v>
      </c>
      <c r="E23" s="27">
        <v>38750</v>
      </c>
      <c r="F23" s="28">
        <v>35500</v>
      </c>
      <c r="G23" s="28">
        <v>25000</v>
      </c>
      <c r="H23" s="29">
        <v>58000</v>
      </c>
      <c r="I23" s="27">
        <v>14687.5</v>
      </c>
      <c r="J23" s="28">
        <v>15500</v>
      </c>
      <c r="K23" s="28">
        <v>500</v>
      </c>
      <c r="L23" s="29">
        <v>34000</v>
      </c>
      <c r="M23" s="27">
        <v>53437.5</v>
      </c>
      <c r="N23" s="28">
        <v>57750</v>
      </c>
      <c r="O23" s="28">
        <v>37000</v>
      </c>
      <c r="P23" s="29">
        <v>60000</v>
      </c>
      <c r="Q23" s="30">
        <v>1</v>
      </c>
    </row>
    <row r="24" spans="2:18" s="6" customFormat="1" ht="18" customHeight="1">
      <c r="B24" s="96" t="s">
        <v>9</v>
      </c>
      <c r="C24" s="32">
        <v>38000</v>
      </c>
      <c r="D24" s="33">
        <v>2</v>
      </c>
      <c r="E24" s="34">
        <v>39000</v>
      </c>
      <c r="F24" s="35">
        <v>39000</v>
      </c>
      <c r="G24" s="35">
        <v>36000</v>
      </c>
      <c r="H24" s="35">
        <v>42000</v>
      </c>
      <c r="I24" s="34">
        <v>1500</v>
      </c>
      <c r="J24" s="35">
        <v>1500</v>
      </c>
      <c r="K24" s="35">
        <v>0</v>
      </c>
      <c r="L24" s="35">
        <v>3000</v>
      </c>
      <c r="M24" s="34">
        <v>40500</v>
      </c>
      <c r="N24" s="35">
        <v>40500</v>
      </c>
      <c r="O24" s="35">
        <v>39000</v>
      </c>
      <c r="P24" s="35">
        <v>42000</v>
      </c>
      <c r="Q24" s="36">
        <v>1</v>
      </c>
    </row>
    <row r="25" spans="2:18" s="6" customFormat="1" ht="18" customHeight="1" thickBot="1">
      <c r="B25" s="97" t="s">
        <v>10</v>
      </c>
      <c r="C25" s="37" t="s">
        <v>80</v>
      </c>
      <c r="D25" s="38">
        <v>5</v>
      </c>
      <c r="E25" s="39">
        <v>46000</v>
      </c>
      <c r="F25" s="40">
        <v>45000</v>
      </c>
      <c r="G25" s="40">
        <v>33000</v>
      </c>
      <c r="H25" s="41">
        <v>60000</v>
      </c>
      <c r="I25" s="39">
        <v>1800</v>
      </c>
      <c r="J25" s="40">
        <v>2000</v>
      </c>
      <c r="K25" s="40">
        <v>500</v>
      </c>
      <c r="L25" s="41">
        <v>4000</v>
      </c>
      <c r="M25" s="39">
        <v>47800</v>
      </c>
      <c r="N25" s="40">
        <v>47000</v>
      </c>
      <c r="O25" s="40">
        <v>33500</v>
      </c>
      <c r="P25" s="41">
        <v>60500</v>
      </c>
      <c r="Q25" s="42">
        <v>1</v>
      </c>
    </row>
    <row r="28" spans="2:18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2:18" ht="30">
      <c r="B29" s="101" t="s">
        <v>73</v>
      </c>
      <c r="C29" s="79" t="s">
        <v>21</v>
      </c>
      <c r="D29" s="80" t="s">
        <v>68</v>
      </c>
      <c r="E29" s="81" t="s">
        <v>69</v>
      </c>
      <c r="F29" s="82" t="s">
        <v>70</v>
      </c>
      <c r="G29" s="82" t="s">
        <v>71</v>
      </c>
      <c r="H29" s="83" t="s">
        <v>72</v>
      </c>
      <c r="I29" s="154" t="s">
        <v>110</v>
      </c>
    </row>
    <row r="30" spans="2:18" ht="15">
      <c r="B30" s="164" t="s">
        <v>1</v>
      </c>
      <c r="C30" s="165">
        <v>7</v>
      </c>
      <c r="D30" s="166">
        <v>0.43</v>
      </c>
      <c r="E30" s="167">
        <v>0.43</v>
      </c>
      <c r="F30" s="167">
        <v>0.14000000000000001</v>
      </c>
      <c r="G30" s="105" t="s">
        <v>16</v>
      </c>
      <c r="H30" s="105" t="s">
        <v>16</v>
      </c>
      <c r="I30" s="155" t="s">
        <v>16</v>
      </c>
    </row>
    <row r="31" spans="2:18" ht="15">
      <c r="B31" s="106" t="s">
        <v>2</v>
      </c>
      <c r="C31" s="107">
        <v>17</v>
      </c>
      <c r="D31" s="108">
        <v>0.41</v>
      </c>
      <c r="E31" s="109">
        <v>0.53</v>
      </c>
      <c r="F31" s="109">
        <v>0.06</v>
      </c>
      <c r="G31" s="109" t="s">
        <v>16</v>
      </c>
      <c r="H31" s="109" t="s">
        <v>16</v>
      </c>
      <c r="I31" s="156" t="s">
        <v>16</v>
      </c>
    </row>
    <row r="32" spans="2:18" ht="15">
      <c r="B32" s="110" t="s">
        <v>3</v>
      </c>
      <c r="C32" s="111">
        <v>14</v>
      </c>
      <c r="D32" s="112">
        <v>0.21</v>
      </c>
      <c r="E32" s="113">
        <v>0.36</v>
      </c>
      <c r="F32" s="113">
        <v>0.14000000000000001</v>
      </c>
      <c r="G32" s="113">
        <v>0.14000000000000001</v>
      </c>
      <c r="H32" s="113">
        <v>0.14000000000000001</v>
      </c>
      <c r="I32" s="157" t="s">
        <v>16</v>
      </c>
    </row>
    <row r="33" spans="2:9" ht="15">
      <c r="B33" s="106" t="s">
        <v>4</v>
      </c>
      <c r="C33" s="150">
        <v>8</v>
      </c>
      <c r="D33" s="108" t="s">
        <v>16</v>
      </c>
      <c r="E33" s="109">
        <v>0.75</v>
      </c>
      <c r="F33" s="109">
        <v>0.13</v>
      </c>
      <c r="G33" s="109">
        <v>0.12</v>
      </c>
      <c r="H33" s="109" t="s">
        <v>16</v>
      </c>
      <c r="I33" s="156" t="s">
        <v>16</v>
      </c>
    </row>
    <row r="34" spans="2:9" ht="15">
      <c r="B34" s="110" t="s">
        <v>9</v>
      </c>
      <c r="C34" s="111">
        <v>2</v>
      </c>
      <c r="D34" s="112" t="s">
        <v>16</v>
      </c>
      <c r="E34" s="113">
        <v>1</v>
      </c>
      <c r="F34" s="113" t="s">
        <v>16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>
        <v>5</v>
      </c>
      <c r="D35" s="116" t="s">
        <v>16</v>
      </c>
      <c r="E35" s="117">
        <v>0.4</v>
      </c>
      <c r="F35" s="117">
        <v>0.25</v>
      </c>
      <c r="G35" s="117">
        <v>0.2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B28:I28"/>
    <mergeCell ref="M2:Q2"/>
    <mergeCell ref="M8:O8"/>
    <mergeCell ref="M7:O7"/>
    <mergeCell ref="M6:O6"/>
    <mergeCell ref="M5:O5"/>
    <mergeCell ref="I2:K2"/>
    <mergeCell ref="K18:L18"/>
    <mergeCell ref="B18:B19"/>
    <mergeCell ref="D18:D19"/>
    <mergeCell ref="M18:N18"/>
    <mergeCell ref="E18:F18"/>
    <mergeCell ref="B2:G2"/>
    <mergeCell ref="B3:C3"/>
    <mergeCell ref="B4:C4"/>
    <mergeCell ref="B5:C5"/>
    <mergeCell ref="M12:O12"/>
    <mergeCell ref="M11:O11"/>
    <mergeCell ref="M10:O10"/>
    <mergeCell ref="M9:O9"/>
    <mergeCell ref="M4:O4"/>
    <mergeCell ref="M3:O3"/>
    <mergeCell ref="B6:C6"/>
    <mergeCell ref="Q18:Q19"/>
    <mergeCell ref="O18:P18"/>
    <mergeCell ref="B9:C9"/>
    <mergeCell ref="B10:C10"/>
    <mergeCell ref="B11:C11"/>
    <mergeCell ref="B12:C12"/>
    <mergeCell ref="B13:C13"/>
    <mergeCell ref="B7:C7"/>
    <mergeCell ref="C18:C19"/>
    <mergeCell ref="B17:Q17"/>
    <mergeCell ref="G18:H18"/>
    <mergeCell ref="B14:C14"/>
    <mergeCell ref="I18:J18"/>
    <mergeCell ref="B8:C8"/>
  </mergeCells>
  <phoneticPr fontId="4" type="noConversion"/>
  <pageMargins left="0.7" right="0.7" top="0.75" bottom="0.75" header="0.3" footer="0.3"/>
  <pageSetup scale="3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Q35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2" max="12" width="11.5" bestFit="1" customWidth="1"/>
    <col min="13" max="13" width="12.5" bestFit="1" customWidth="1"/>
    <col min="14" max="14" width="10.5" customWidth="1"/>
    <col min="15" max="15" width="10.33203125" customWidth="1"/>
    <col min="16" max="16" width="12.5" bestFit="1" customWidth="1"/>
    <col min="17" max="17" width="10.5" customWidth="1"/>
  </cols>
  <sheetData>
    <row r="1" spans="2:17" ht="53.25" customHeight="1" thickBot="1">
      <c r="B1" s="14" t="s">
        <v>131</v>
      </c>
    </row>
    <row r="2" spans="2:17" ht="24" customHeight="1">
      <c r="B2" s="183" t="s">
        <v>38</v>
      </c>
      <c r="C2" s="183"/>
      <c r="D2" s="183"/>
      <c r="E2" s="183"/>
      <c r="F2" s="183"/>
      <c r="G2" s="183"/>
      <c r="I2" s="183" t="s">
        <v>82</v>
      </c>
      <c r="J2" s="183"/>
      <c r="K2" s="183"/>
      <c r="M2" s="202" t="s">
        <v>83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10.4</v>
      </c>
      <c r="E4" s="64">
        <v>1</v>
      </c>
      <c r="F4" s="65">
        <v>50</v>
      </c>
      <c r="G4" s="66">
        <v>49</v>
      </c>
      <c r="I4" s="123" t="s">
        <v>52</v>
      </c>
      <c r="J4" s="159">
        <v>0.04</v>
      </c>
      <c r="K4" s="125">
        <v>1</v>
      </c>
      <c r="M4" s="205" t="s">
        <v>62</v>
      </c>
      <c r="N4" s="205"/>
      <c r="O4" s="205"/>
      <c r="P4" s="159">
        <v>0.04</v>
      </c>
      <c r="Q4" s="90">
        <v>1</v>
      </c>
    </row>
    <row r="5" spans="2:17" ht="21.75" customHeight="1">
      <c r="B5" s="187" t="s">
        <v>13</v>
      </c>
      <c r="C5" s="187"/>
      <c r="D5" s="67">
        <v>23.3</v>
      </c>
      <c r="E5" s="67">
        <v>1</v>
      </c>
      <c r="F5" s="67">
        <v>60</v>
      </c>
      <c r="G5" s="68">
        <v>59</v>
      </c>
      <c r="I5" s="126" t="s">
        <v>53</v>
      </c>
      <c r="J5" s="160" t="s">
        <v>16</v>
      </c>
      <c r="K5" s="127" t="s">
        <v>74</v>
      </c>
      <c r="M5" s="204" t="s">
        <v>108</v>
      </c>
      <c r="N5" s="204"/>
      <c r="O5" s="204"/>
      <c r="P5" s="160">
        <v>0.11</v>
      </c>
      <c r="Q5" s="91">
        <v>3</v>
      </c>
    </row>
    <row r="6" spans="2:17" ht="21.75" customHeight="1">
      <c r="B6" s="188" t="s">
        <v>11</v>
      </c>
      <c r="C6" s="188"/>
      <c r="D6" s="69">
        <v>3.9</v>
      </c>
      <c r="E6" s="70">
        <v>1</v>
      </c>
      <c r="F6" s="70">
        <v>14</v>
      </c>
      <c r="G6" s="71">
        <v>13</v>
      </c>
      <c r="I6" s="128" t="s">
        <v>54</v>
      </c>
      <c r="J6" s="161">
        <v>7.0000000000000007E-2</v>
      </c>
      <c r="K6" s="129">
        <v>2</v>
      </c>
      <c r="M6" s="203" t="s">
        <v>63</v>
      </c>
      <c r="N6" s="203"/>
      <c r="O6" s="203"/>
      <c r="P6" s="161">
        <v>0.48</v>
      </c>
      <c r="Q6" s="92">
        <v>13</v>
      </c>
    </row>
    <row r="7" spans="2:17" ht="21.75" customHeight="1">
      <c r="B7" s="187" t="s">
        <v>31</v>
      </c>
      <c r="C7" s="187"/>
      <c r="D7" s="67">
        <v>1.1000000000000001</v>
      </c>
      <c r="E7" s="67">
        <v>0</v>
      </c>
      <c r="F7" s="67">
        <v>7</v>
      </c>
      <c r="G7" s="68">
        <v>7</v>
      </c>
      <c r="I7" s="126" t="s">
        <v>55</v>
      </c>
      <c r="J7" s="160" t="s">
        <v>16</v>
      </c>
      <c r="K7" s="127" t="s">
        <v>16</v>
      </c>
      <c r="M7" s="187" t="s">
        <v>64</v>
      </c>
      <c r="N7" s="187"/>
      <c r="O7" s="187"/>
      <c r="P7" s="160" t="s">
        <v>16</v>
      </c>
      <c r="Q7" s="91" t="s">
        <v>16</v>
      </c>
    </row>
    <row r="8" spans="2:17" ht="21.75" customHeight="1">
      <c r="B8" s="188" t="s">
        <v>34</v>
      </c>
      <c r="C8" s="188"/>
      <c r="D8" s="69">
        <v>3.2</v>
      </c>
      <c r="E8" s="70">
        <v>1</v>
      </c>
      <c r="F8" s="70">
        <v>7</v>
      </c>
      <c r="G8" s="71">
        <v>3</v>
      </c>
      <c r="I8" s="128" t="s">
        <v>56</v>
      </c>
      <c r="J8" s="161">
        <v>0.22</v>
      </c>
      <c r="K8" s="129">
        <v>6</v>
      </c>
      <c r="M8" s="203" t="s">
        <v>65</v>
      </c>
      <c r="N8" s="203"/>
      <c r="O8" s="203"/>
      <c r="P8" s="161">
        <v>0.19</v>
      </c>
      <c r="Q8" s="92">
        <v>5</v>
      </c>
    </row>
    <row r="9" spans="2:17" ht="21.75" customHeight="1">
      <c r="B9" s="187" t="s">
        <v>32</v>
      </c>
      <c r="C9" s="187"/>
      <c r="D9" s="67">
        <v>1</v>
      </c>
      <c r="E9" s="67">
        <v>0</v>
      </c>
      <c r="F9" s="67">
        <v>4</v>
      </c>
      <c r="G9" s="68">
        <v>4</v>
      </c>
      <c r="I9" s="126" t="s">
        <v>57</v>
      </c>
      <c r="J9" s="160">
        <v>7.0000000000000007E-2</v>
      </c>
      <c r="K9" s="127">
        <v>2</v>
      </c>
      <c r="M9" s="187" t="s">
        <v>66</v>
      </c>
      <c r="N9" s="187"/>
      <c r="O9" s="187"/>
      <c r="P9" s="160">
        <v>7.0000000000000007E-2</v>
      </c>
      <c r="Q9" s="91">
        <v>2</v>
      </c>
    </row>
    <row r="10" spans="2:17" ht="21.75" customHeight="1">
      <c r="B10" s="188" t="s">
        <v>26</v>
      </c>
      <c r="C10" s="188"/>
      <c r="D10" s="69">
        <v>1.3</v>
      </c>
      <c r="E10" s="70">
        <v>0</v>
      </c>
      <c r="F10" s="70">
        <v>5</v>
      </c>
      <c r="G10" s="71">
        <v>5</v>
      </c>
      <c r="I10" s="128" t="s">
        <v>58</v>
      </c>
      <c r="J10" s="161">
        <v>0.15</v>
      </c>
      <c r="K10" s="129">
        <v>4</v>
      </c>
      <c r="M10" s="203" t="s">
        <v>67</v>
      </c>
      <c r="N10" s="203"/>
      <c r="O10" s="203"/>
      <c r="P10" s="161">
        <v>7.0000000000000007E-2</v>
      </c>
      <c r="Q10" s="92">
        <v>2</v>
      </c>
    </row>
    <row r="11" spans="2:17" ht="21.75" customHeight="1">
      <c r="B11" s="187" t="s">
        <v>35</v>
      </c>
      <c r="C11" s="187"/>
      <c r="D11" s="67">
        <v>5.5</v>
      </c>
      <c r="E11" s="67">
        <v>1</v>
      </c>
      <c r="F11" s="67">
        <v>10</v>
      </c>
      <c r="G11" s="68">
        <v>9</v>
      </c>
      <c r="I11" s="126" t="s">
        <v>59</v>
      </c>
      <c r="J11" s="160">
        <v>0.11</v>
      </c>
      <c r="K11" s="127">
        <v>3</v>
      </c>
      <c r="M11" s="187" t="s">
        <v>50</v>
      </c>
      <c r="N11" s="187"/>
      <c r="O11" s="187"/>
      <c r="P11" s="160">
        <v>0.04</v>
      </c>
      <c r="Q11" s="91">
        <v>1</v>
      </c>
    </row>
    <row r="12" spans="2:17" ht="21.75" customHeight="1" thickBot="1">
      <c r="B12" s="188" t="s">
        <v>6</v>
      </c>
      <c r="C12" s="188"/>
      <c r="D12" s="72">
        <v>63251</v>
      </c>
      <c r="E12" s="72">
        <v>22000</v>
      </c>
      <c r="F12" s="72">
        <v>155000</v>
      </c>
      <c r="G12" s="73">
        <f>F12-E12</f>
        <v>133000</v>
      </c>
      <c r="I12" s="128" t="s">
        <v>60</v>
      </c>
      <c r="J12" s="161">
        <v>0.15</v>
      </c>
      <c r="K12" s="129">
        <v>4</v>
      </c>
      <c r="M12" s="191" t="s">
        <v>51</v>
      </c>
      <c r="N12" s="191"/>
      <c r="O12" s="191"/>
      <c r="P12" s="130">
        <f>SUM(P4:P11)</f>
        <v>1.0000000000000002</v>
      </c>
      <c r="Q12" s="93">
        <f>SUM(Q4:Q11)</f>
        <v>27</v>
      </c>
    </row>
    <row r="13" spans="2:17" ht="21.75" customHeight="1">
      <c r="B13" s="187" t="s">
        <v>5</v>
      </c>
      <c r="C13" s="187"/>
      <c r="D13" s="28">
        <v>11556</v>
      </c>
      <c r="E13" s="28">
        <v>0</v>
      </c>
      <c r="F13" s="28">
        <v>40000</v>
      </c>
      <c r="G13" s="74">
        <f>F13-E13</f>
        <v>40000</v>
      </c>
      <c r="I13" s="126" t="s">
        <v>61</v>
      </c>
      <c r="J13" s="160">
        <v>0.19</v>
      </c>
      <c r="K13" s="127">
        <v>5</v>
      </c>
    </row>
    <row r="14" spans="2:17" ht="21.75" customHeight="1" thickBot="1">
      <c r="B14" s="193" t="s">
        <v>7</v>
      </c>
      <c r="C14" s="193"/>
      <c r="D14" s="75">
        <v>75154</v>
      </c>
      <c r="E14" s="75">
        <v>32000</v>
      </c>
      <c r="F14" s="75">
        <v>155500</v>
      </c>
      <c r="G14" s="76">
        <f>F14-E14</f>
        <v>123500</v>
      </c>
      <c r="I14" s="131" t="s">
        <v>51</v>
      </c>
      <c r="J14" s="130">
        <f>SUM(J4:J13)</f>
        <v>1</v>
      </c>
      <c r="K14" s="93">
        <f>SUM(K4:K13)</f>
        <v>27</v>
      </c>
    </row>
    <row r="15" spans="2:17" ht="18" customHeight="1">
      <c r="B15" s="15"/>
      <c r="C15" s="15"/>
      <c r="D15" s="16"/>
      <c r="E15" s="16"/>
      <c r="F15" s="16"/>
      <c r="G15" s="17"/>
    </row>
    <row r="16" spans="2:17" ht="15.75" customHeight="1" thickBot="1"/>
    <row r="17" spans="2:17" ht="24" customHeight="1"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2:17" ht="34.5" customHeight="1"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86"/>
      <c r="O18" s="190" t="s">
        <v>8</v>
      </c>
      <c r="P18" s="190"/>
      <c r="Q18" s="194" t="s">
        <v>17</v>
      </c>
    </row>
    <row r="19" spans="2:17" ht="15"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2:17" ht="15">
      <c r="B20" s="94" t="s">
        <v>1</v>
      </c>
      <c r="C20" s="19">
        <v>2844</v>
      </c>
      <c r="D20" s="138">
        <v>8</v>
      </c>
      <c r="E20" s="21">
        <v>51875</v>
      </c>
      <c r="F20" s="22">
        <v>51500</v>
      </c>
      <c r="G20" s="22">
        <v>38000</v>
      </c>
      <c r="H20" s="22">
        <v>67000</v>
      </c>
      <c r="I20" s="21">
        <v>5055.5555555555557</v>
      </c>
      <c r="J20" s="22">
        <v>1000</v>
      </c>
      <c r="K20" s="22">
        <v>500</v>
      </c>
      <c r="L20" s="22">
        <v>21000</v>
      </c>
      <c r="M20" s="21">
        <v>57312.5</v>
      </c>
      <c r="N20" s="22">
        <v>56500</v>
      </c>
      <c r="O20" s="22">
        <v>38500</v>
      </c>
      <c r="P20" s="22">
        <v>88000</v>
      </c>
      <c r="Q20" s="139">
        <v>0.75</v>
      </c>
    </row>
    <row r="21" spans="2:17" ht="15">
      <c r="B21" s="95" t="s">
        <v>2</v>
      </c>
      <c r="C21" s="25">
        <v>8375</v>
      </c>
      <c r="D21" s="26">
        <v>4</v>
      </c>
      <c r="E21" s="27">
        <v>57500</v>
      </c>
      <c r="F21" s="28">
        <v>61500</v>
      </c>
      <c r="G21" s="28">
        <v>32000</v>
      </c>
      <c r="H21" s="29">
        <v>75000</v>
      </c>
      <c r="I21" s="27">
        <v>1750</v>
      </c>
      <c r="J21" s="28">
        <v>1500</v>
      </c>
      <c r="K21" s="28">
        <v>0</v>
      </c>
      <c r="L21" s="29">
        <v>4000</v>
      </c>
      <c r="M21" s="27">
        <v>59250</v>
      </c>
      <c r="N21" s="28">
        <v>64000</v>
      </c>
      <c r="O21" s="28">
        <v>32000</v>
      </c>
      <c r="P21" s="29">
        <v>77000</v>
      </c>
      <c r="Q21" s="30">
        <v>0.5</v>
      </c>
    </row>
    <row r="22" spans="2:17" ht="15">
      <c r="B22" s="96" t="s">
        <v>3</v>
      </c>
      <c r="C22" s="32">
        <v>16333</v>
      </c>
      <c r="D22" s="33">
        <v>3</v>
      </c>
      <c r="E22" s="34">
        <v>59333.333333333336</v>
      </c>
      <c r="F22" s="35">
        <v>54000</v>
      </c>
      <c r="G22" s="35">
        <v>45000</v>
      </c>
      <c r="H22" s="35">
        <v>79000</v>
      </c>
      <c r="I22" s="34">
        <v>2333.3333333333335</v>
      </c>
      <c r="J22" s="35">
        <v>2000</v>
      </c>
      <c r="K22" s="35">
        <v>2000</v>
      </c>
      <c r="L22" s="35">
        <v>3000</v>
      </c>
      <c r="M22" s="34">
        <v>61666.666666666664</v>
      </c>
      <c r="N22" s="35">
        <v>57000</v>
      </c>
      <c r="O22" s="35">
        <v>47000</v>
      </c>
      <c r="P22" s="35">
        <v>81000</v>
      </c>
      <c r="Q22" s="36">
        <v>0.33</v>
      </c>
    </row>
    <row r="23" spans="2:17" ht="15">
      <c r="B23" s="95" t="s">
        <v>4</v>
      </c>
      <c r="C23" s="25">
        <v>21500</v>
      </c>
      <c r="D23" s="26">
        <v>2</v>
      </c>
      <c r="E23" s="27">
        <v>88500</v>
      </c>
      <c r="F23" s="28">
        <v>88500</v>
      </c>
      <c r="G23" s="28">
        <v>22000</v>
      </c>
      <c r="H23" s="29">
        <v>155000</v>
      </c>
      <c r="I23" s="27">
        <v>15250</v>
      </c>
      <c r="J23" s="28">
        <v>15250</v>
      </c>
      <c r="K23" s="28">
        <v>500</v>
      </c>
      <c r="L23" s="29">
        <v>30000</v>
      </c>
      <c r="M23" s="27">
        <v>103750</v>
      </c>
      <c r="N23" s="28">
        <v>103750</v>
      </c>
      <c r="O23" s="28">
        <v>52000</v>
      </c>
      <c r="P23" s="29">
        <v>155500</v>
      </c>
      <c r="Q23" s="30">
        <v>0.5</v>
      </c>
    </row>
    <row r="24" spans="2:17" ht="16.5" customHeight="1">
      <c r="B24" s="96" t="s">
        <v>9</v>
      </c>
      <c r="C24" s="32">
        <v>28500</v>
      </c>
      <c r="D24" s="33">
        <v>2</v>
      </c>
      <c r="E24" s="34">
        <v>65000</v>
      </c>
      <c r="F24" s="35">
        <v>65000</v>
      </c>
      <c r="G24" s="35">
        <v>50000</v>
      </c>
      <c r="H24" s="35">
        <v>80000</v>
      </c>
      <c r="I24" s="34">
        <v>32500</v>
      </c>
      <c r="J24" s="35">
        <v>32500</v>
      </c>
      <c r="K24" s="35">
        <v>25000</v>
      </c>
      <c r="L24" s="35">
        <v>40000</v>
      </c>
      <c r="M24" s="34">
        <v>97500</v>
      </c>
      <c r="N24" s="35">
        <v>97500</v>
      </c>
      <c r="O24" s="35">
        <v>75000</v>
      </c>
      <c r="P24" s="35">
        <v>120000</v>
      </c>
      <c r="Q24" s="36">
        <v>0.5</v>
      </c>
    </row>
    <row r="25" spans="2:17" ht="16" thickBot="1">
      <c r="B25" s="97" t="s">
        <v>10</v>
      </c>
      <c r="C25" s="37" t="s">
        <v>77</v>
      </c>
      <c r="D25" s="38">
        <v>7</v>
      </c>
      <c r="E25" s="39">
        <v>73428.571428571435</v>
      </c>
      <c r="F25" s="40">
        <v>70000</v>
      </c>
      <c r="G25" s="40">
        <v>53000</v>
      </c>
      <c r="H25" s="41">
        <v>115000</v>
      </c>
      <c r="I25" s="39">
        <v>22428.571428571428</v>
      </c>
      <c r="J25" s="40">
        <v>25000</v>
      </c>
      <c r="K25" s="40">
        <v>3000</v>
      </c>
      <c r="L25" s="41">
        <v>40000</v>
      </c>
      <c r="M25" s="39">
        <v>95857.142857142855</v>
      </c>
      <c r="N25" s="40">
        <v>92000</v>
      </c>
      <c r="O25" s="40">
        <v>72000</v>
      </c>
      <c r="P25" s="41">
        <v>118000</v>
      </c>
      <c r="Q25" s="42">
        <v>0.86</v>
      </c>
    </row>
    <row r="26" spans="2:17">
      <c r="B26" s="1"/>
      <c r="C26" s="1"/>
    </row>
    <row r="27" spans="2:17" ht="15" customHeight="1"/>
    <row r="28" spans="2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2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2:17" ht="15">
      <c r="B30" s="140" t="s">
        <v>1</v>
      </c>
      <c r="C30" s="141">
        <v>8</v>
      </c>
      <c r="D30" s="142">
        <v>0.25</v>
      </c>
      <c r="E30" s="143">
        <v>0.63</v>
      </c>
      <c r="F30" s="143" t="s">
        <v>16</v>
      </c>
      <c r="G30" s="143"/>
      <c r="H30" s="143">
        <v>0.12</v>
      </c>
      <c r="I30" s="155" t="s">
        <v>16</v>
      </c>
    </row>
    <row r="31" spans="2:17" ht="15">
      <c r="B31" s="106" t="s">
        <v>2</v>
      </c>
      <c r="C31" s="107">
        <v>4</v>
      </c>
      <c r="D31" s="108">
        <v>0.5</v>
      </c>
      <c r="E31" s="109" t="s">
        <v>16</v>
      </c>
      <c r="F31" s="109">
        <v>0.5</v>
      </c>
      <c r="G31" s="109" t="s">
        <v>16</v>
      </c>
      <c r="H31" s="109" t="s">
        <v>16</v>
      </c>
      <c r="I31" s="156" t="s">
        <v>16</v>
      </c>
    </row>
    <row r="32" spans="2:17" ht="15">
      <c r="B32" s="110" t="s">
        <v>3</v>
      </c>
      <c r="C32" s="111">
        <v>3</v>
      </c>
      <c r="D32" s="112">
        <v>0.67</v>
      </c>
      <c r="E32" s="113">
        <v>0.33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 ht="15">
      <c r="B33" s="106" t="s">
        <v>4</v>
      </c>
      <c r="C33" s="107">
        <v>2</v>
      </c>
      <c r="D33" s="108">
        <v>0.5</v>
      </c>
      <c r="E33" s="109" t="s">
        <v>16</v>
      </c>
      <c r="F33" s="109" t="s">
        <v>16</v>
      </c>
      <c r="G33" s="109" t="s">
        <v>16</v>
      </c>
      <c r="H33" s="109">
        <v>0.5</v>
      </c>
      <c r="I33" s="156" t="s">
        <v>16</v>
      </c>
    </row>
    <row r="34" spans="2:9" ht="15">
      <c r="B34" s="110" t="s">
        <v>9</v>
      </c>
      <c r="C34" s="111">
        <v>2</v>
      </c>
      <c r="D34" s="112">
        <v>0.5</v>
      </c>
      <c r="E34" s="113" t="s">
        <v>16</v>
      </c>
      <c r="F34" s="113">
        <v>0.5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>
        <v>7</v>
      </c>
      <c r="D35" s="116">
        <v>0.14000000000000001</v>
      </c>
      <c r="E35" s="118">
        <v>0.14000000000000001</v>
      </c>
      <c r="F35" s="118">
        <v>0.43</v>
      </c>
      <c r="G35" s="118">
        <v>0.28999999999999998</v>
      </c>
      <c r="H35" s="118" t="s">
        <v>16</v>
      </c>
      <c r="I35" s="158" t="s">
        <v>16</v>
      </c>
    </row>
  </sheetData>
  <mergeCells count="37">
    <mergeCell ref="M3:O3"/>
    <mergeCell ref="M10:O10"/>
    <mergeCell ref="M9:O9"/>
    <mergeCell ref="M8:O8"/>
    <mergeCell ref="M7:O7"/>
    <mergeCell ref="K18:L18"/>
    <mergeCell ref="B14:C14"/>
    <mergeCell ref="B13:C13"/>
    <mergeCell ref="I2:K2"/>
    <mergeCell ref="Q18:Q19"/>
    <mergeCell ref="C18:C19"/>
    <mergeCell ref="B18:B19"/>
    <mergeCell ref="D18:D19"/>
    <mergeCell ref="E18:F18"/>
    <mergeCell ref="G18:H18"/>
    <mergeCell ref="B12:C12"/>
    <mergeCell ref="B11:C11"/>
    <mergeCell ref="M2:Q2"/>
    <mergeCell ref="M6:O6"/>
    <mergeCell ref="M5:O5"/>
    <mergeCell ref="M4:O4"/>
    <mergeCell ref="B28:I28"/>
    <mergeCell ref="B2:G2"/>
    <mergeCell ref="B3:C3"/>
    <mergeCell ref="M18:N18"/>
    <mergeCell ref="B17:Q17"/>
    <mergeCell ref="B5:C5"/>
    <mergeCell ref="B8:C8"/>
    <mergeCell ref="B7:C7"/>
    <mergeCell ref="B6:C6"/>
    <mergeCell ref="B10:C10"/>
    <mergeCell ref="B9:C9"/>
    <mergeCell ref="B4:C4"/>
    <mergeCell ref="O18:P18"/>
    <mergeCell ref="M12:O12"/>
    <mergeCell ref="M11:O11"/>
    <mergeCell ref="I18:J18"/>
  </mergeCells>
  <phoneticPr fontId="4" type="noConversion"/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Q35"/>
  <sheetViews>
    <sheetView showGridLines="0" tabSelected="1" workbookViewId="0"/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2" max="12" width="11.5" customWidth="1"/>
    <col min="13" max="13" width="12.5" customWidth="1"/>
    <col min="14" max="14" width="10.5" customWidth="1"/>
    <col min="15" max="15" width="10.33203125" customWidth="1"/>
    <col min="16" max="16" width="12.5" customWidth="1"/>
    <col min="17" max="17" width="10.5" customWidth="1"/>
  </cols>
  <sheetData>
    <row r="1" spans="2:17" ht="53.25" customHeight="1" thickBot="1">
      <c r="B1" s="14" t="s">
        <v>116</v>
      </c>
    </row>
    <row r="2" spans="2:17" ht="24" customHeight="1">
      <c r="B2" s="183" t="s">
        <v>100</v>
      </c>
      <c r="C2" s="183"/>
      <c r="D2" s="183"/>
      <c r="E2" s="183"/>
      <c r="F2" s="183"/>
      <c r="G2" s="183"/>
      <c r="I2" s="183" t="s">
        <v>101</v>
      </c>
      <c r="J2" s="183"/>
      <c r="K2" s="183"/>
      <c r="M2" s="202" t="s">
        <v>102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7.1</v>
      </c>
      <c r="E4" s="64">
        <v>1</v>
      </c>
      <c r="F4" s="65">
        <v>23</v>
      </c>
      <c r="G4" s="66">
        <v>22</v>
      </c>
      <c r="I4" s="123" t="s">
        <v>52</v>
      </c>
      <c r="J4" s="124" t="s">
        <v>16</v>
      </c>
      <c r="K4" s="125" t="s">
        <v>16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16.5</v>
      </c>
      <c r="E5" s="67">
        <v>5</v>
      </c>
      <c r="F5" s="67">
        <v>38</v>
      </c>
      <c r="G5" s="68">
        <v>33</v>
      </c>
      <c r="I5" s="126" t="s">
        <v>53</v>
      </c>
      <c r="J5" s="160">
        <v>0.1</v>
      </c>
      <c r="K5" s="127">
        <v>2</v>
      </c>
      <c r="M5" s="204" t="s">
        <v>107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3.9</v>
      </c>
      <c r="E6" s="70">
        <v>1</v>
      </c>
      <c r="F6" s="70">
        <v>14</v>
      </c>
      <c r="G6" s="71">
        <v>13</v>
      </c>
      <c r="I6" s="128" t="s">
        <v>54</v>
      </c>
      <c r="J6" s="161">
        <v>0.2</v>
      </c>
      <c r="K6" s="129">
        <v>4</v>
      </c>
      <c r="M6" s="203" t="s">
        <v>63</v>
      </c>
      <c r="N6" s="203"/>
      <c r="O6" s="203"/>
      <c r="P6" s="161">
        <v>0.4</v>
      </c>
      <c r="Q6" s="92">
        <v>8</v>
      </c>
    </row>
    <row r="7" spans="2:17" ht="21.75" customHeight="1">
      <c r="B7" s="187" t="s">
        <v>31</v>
      </c>
      <c r="C7" s="187"/>
      <c r="D7" s="67">
        <v>1.2</v>
      </c>
      <c r="E7" s="67">
        <v>0</v>
      </c>
      <c r="F7" s="67">
        <v>5</v>
      </c>
      <c r="G7" s="68">
        <v>5</v>
      </c>
      <c r="I7" s="126" t="s">
        <v>55</v>
      </c>
      <c r="J7" s="160">
        <v>0.2</v>
      </c>
      <c r="K7" s="127">
        <v>4</v>
      </c>
      <c r="M7" s="187" t="s">
        <v>64</v>
      </c>
      <c r="N7" s="187"/>
      <c r="O7" s="187"/>
      <c r="P7" s="160">
        <v>0.15</v>
      </c>
      <c r="Q7" s="91">
        <v>3</v>
      </c>
    </row>
    <row r="8" spans="2:17" ht="21.75" customHeight="1">
      <c r="B8" s="188" t="s">
        <v>34</v>
      </c>
      <c r="C8" s="188"/>
      <c r="D8" s="69">
        <v>2.8</v>
      </c>
      <c r="E8" s="70">
        <v>2</v>
      </c>
      <c r="F8" s="70">
        <v>5</v>
      </c>
      <c r="G8" s="71">
        <v>3</v>
      </c>
      <c r="I8" s="128" t="s">
        <v>56</v>
      </c>
      <c r="J8" s="161">
        <v>0.15</v>
      </c>
      <c r="K8" s="129">
        <v>3</v>
      </c>
      <c r="M8" s="203" t="s">
        <v>65</v>
      </c>
      <c r="N8" s="203"/>
      <c r="O8" s="203"/>
      <c r="P8" s="161">
        <v>0.3</v>
      </c>
      <c r="Q8" s="92">
        <v>6</v>
      </c>
    </row>
    <row r="9" spans="2:17" ht="21.75" customHeight="1">
      <c r="B9" s="187" t="s">
        <v>32</v>
      </c>
      <c r="C9" s="187"/>
      <c r="D9" s="67">
        <v>1.1000000000000001</v>
      </c>
      <c r="E9" s="67">
        <v>0</v>
      </c>
      <c r="F9" s="67">
        <v>3</v>
      </c>
      <c r="G9" s="68">
        <v>3</v>
      </c>
      <c r="I9" s="126" t="s">
        <v>57</v>
      </c>
      <c r="J9" s="160">
        <v>0.05</v>
      </c>
      <c r="K9" s="127">
        <v>1</v>
      </c>
      <c r="M9" s="187" t="s">
        <v>66</v>
      </c>
      <c r="N9" s="187"/>
      <c r="O9" s="187"/>
      <c r="P9" s="160">
        <v>0.15</v>
      </c>
      <c r="Q9" s="91">
        <v>3</v>
      </c>
    </row>
    <row r="10" spans="2:17" ht="21.75" customHeight="1">
      <c r="B10" s="188" t="s">
        <v>26</v>
      </c>
      <c r="C10" s="188"/>
      <c r="D10" s="69">
        <v>0.5</v>
      </c>
      <c r="E10" s="70">
        <v>0</v>
      </c>
      <c r="F10" s="70">
        <v>2</v>
      </c>
      <c r="G10" s="71">
        <v>2</v>
      </c>
      <c r="I10" s="128" t="s">
        <v>58</v>
      </c>
      <c r="J10" s="161">
        <v>0.15</v>
      </c>
      <c r="K10" s="129">
        <v>3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4.4000000000000004</v>
      </c>
      <c r="E11" s="67">
        <v>3</v>
      </c>
      <c r="F11" s="67">
        <v>7</v>
      </c>
      <c r="G11" s="68">
        <v>4</v>
      </c>
      <c r="I11" s="126" t="s">
        <v>59</v>
      </c>
      <c r="J11" s="160">
        <v>0.05</v>
      </c>
      <c r="K11" s="127">
        <v>1</v>
      </c>
      <c r="M11" s="187" t="s">
        <v>50</v>
      </c>
      <c r="N11" s="187"/>
      <c r="O11" s="187"/>
      <c r="P11" s="160" t="s">
        <v>16</v>
      </c>
      <c r="Q11" s="91" t="s">
        <v>16</v>
      </c>
    </row>
    <row r="12" spans="2:17" ht="21.75" customHeight="1" thickBot="1">
      <c r="B12" s="188" t="s">
        <v>6</v>
      </c>
      <c r="C12" s="188"/>
      <c r="D12" s="72">
        <v>58200</v>
      </c>
      <c r="E12" s="72">
        <v>16000</v>
      </c>
      <c r="F12" s="72">
        <v>87000</v>
      </c>
      <c r="G12" s="73">
        <f>F12-E12</f>
        <v>71000</v>
      </c>
      <c r="I12" s="128" t="s">
        <v>60</v>
      </c>
      <c r="J12" s="161">
        <v>0.05</v>
      </c>
      <c r="K12" s="129">
        <v>1</v>
      </c>
      <c r="M12" s="191" t="s">
        <v>51</v>
      </c>
      <c r="N12" s="191"/>
      <c r="O12" s="191"/>
      <c r="P12" s="130">
        <f>SUM(P4:P11)</f>
        <v>1</v>
      </c>
      <c r="Q12" s="93">
        <f>SUM(Q4:Q11)</f>
        <v>20</v>
      </c>
    </row>
    <row r="13" spans="2:17" ht="21.75" customHeight="1">
      <c r="B13" s="187" t="s">
        <v>5</v>
      </c>
      <c r="C13" s="187"/>
      <c r="D13" s="28">
        <v>12950</v>
      </c>
      <c r="E13" s="28">
        <v>0</v>
      </c>
      <c r="F13" s="28">
        <v>50000</v>
      </c>
      <c r="G13" s="74">
        <f>F13-E13</f>
        <v>50000</v>
      </c>
      <c r="I13" s="126" t="s">
        <v>61</v>
      </c>
      <c r="J13" s="160">
        <v>0.05</v>
      </c>
      <c r="K13" s="127">
        <v>1</v>
      </c>
    </row>
    <row r="14" spans="2:17" ht="21.75" customHeight="1" thickBot="1">
      <c r="B14" s="193" t="s">
        <v>7</v>
      </c>
      <c r="C14" s="193"/>
      <c r="D14" s="75">
        <v>71150</v>
      </c>
      <c r="E14" s="75">
        <v>36000</v>
      </c>
      <c r="F14" s="75">
        <v>132000</v>
      </c>
      <c r="G14" s="76">
        <f>F14-E14</f>
        <v>96000</v>
      </c>
      <c r="I14" s="131" t="s">
        <v>51</v>
      </c>
      <c r="J14" s="130">
        <f>SUM(J4:J13)</f>
        <v>1.0000000000000002</v>
      </c>
      <c r="K14" s="93">
        <f>SUM(K4:K13)</f>
        <v>20</v>
      </c>
    </row>
    <row r="15" spans="2:17" ht="18" customHeight="1">
      <c r="B15" s="15"/>
      <c r="C15" s="15"/>
      <c r="D15" s="16"/>
      <c r="E15" s="16"/>
      <c r="F15" s="16"/>
      <c r="G15" s="17"/>
    </row>
    <row r="16" spans="2:17" ht="15" thickBot="1"/>
    <row r="17" spans="2:17" ht="18"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2:17" ht="36.75" customHeight="1"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86"/>
      <c r="O18" s="190" t="s">
        <v>8</v>
      </c>
      <c r="P18" s="190"/>
      <c r="Q18" s="194" t="s">
        <v>17</v>
      </c>
    </row>
    <row r="19" spans="2:17" ht="21.75" customHeight="1"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2:17" ht="15">
      <c r="B20" s="94" t="s">
        <v>1</v>
      </c>
      <c r="C20" s="19">
        <v>4500</v>
      </c>
      <c r="D20" s="20">
        <v>1</v>
      </c>
      <c r="E20" s="21">
        <v>82000</v>
      </c>
      <c r="F20" s="22" t="s">
        <v>16</v>
      </c>
      <c r="G20" s="22" t="s">
        <v>16</v>
      </c>
      <c r="H20" s="22" t="s">
        <v>16</v>
      </c>
      <c r="I20" s="21">
        <v>50000</v>
      </c>
      <c r="J20" s="22" t="s">
        <v>16</v>
      </c>
      <c r="K20" s="22" t="s">
        <v>16</v>
      </c>
      <c r="L20" s="22" t="s">
        <v>16</v>
      </c>
      <c r="M20" s="21">
        <v>132000</v>
      </c>
      <c r="N20" s="22" t="s">
        <v>16</v>
      </c>
      <c r="O20" s="22" t="s">
        <v>16</v>
      </c>
      <c r="P20" s="22" t="s">
        <v>16</v>
      </c>
      <c r="Q20" s="23">
        <v>0</v>
      </c>
    </row>
    <row r="21" spans="2:17" ht="15">
      <c r="B21" s="95" t="s">
        <v>2</v>
      </c>
      <c r="C21" s="25">
        <v>8316</v>
      </c>
      <c r="D21" s="26">
        <v>6</v>
      </c>
      <c r="E21" s="27">
        <v>50666.666666666664</v>
      </c>
      <c r="F21" s="28">
        <v>52000</v>
      </c>
      <c r="G21" s="28">
        <v>16000</v>
      </c>
      <c r="H21" s="29">
        <v>72000</v>
      </c>
      <c r="I21" s="27">
        <v>7500</v>
      </c>
      <c r="J21" s="28">
        <v>4500</v>
      </c>
      <c r="K21" s="28">
        <v>0</v>
      </c>
      <c r="L21" s="29">
        <v>20000</v>
      </c>
      <c r="M21" s="27">
        <v>58166.666666666664</v>
      </c>
      <c r="N21" s="28">
        <v>60500</v>
      </c>
      <c r="O21" s="28">
        <v>36000</v>
      </c>
      <c r="P21" s="29">
        <v>72000</v>
      </c>
      <c r="Q21" s="30">
        <v>0.33</v>
      </c>
    </row>
    <row r="22" spans="2:17" ht="15">
      <c r="B22" s="96" t="s">
        <v>3</v>
      </c>
      <c r="C22" s="32">
        <v>11880</v>
      </c>
      <c r="D22" s="33">
        <v>5</v>
      </c>
      <c r="E22" s="34">
        <v>60000</v>
      </c>
      <c r="F22" s="35">
        <v>60000</v>
      </c>
      <c r="G22" s="35">
        <v>35000</v>
      </c>
      <c r="H22" s="35">
        <v>83000</v>
      </c>
      <c r="I22" s="34">
        <v>11900</v>
      </c>
      <c r="J22" s="35">
        <v>6000</v>
      </c>
      <c r="K22" s="35">
        <v>500</v>
      </c>
      <c r="L22" s="35">
        <v>27000</v>
      </c>
      <c r="M22" s="34">
        <v>71900</v>
      </c>
      <c r="N22" s="35">
        <v>70000</v>
      </c>
      <c r="O22" s="35">
        <v>60500</v>
      </c>
      <c r="P22" s="35">
        <v>89000</v>
      </c>
      <c r="Q22" s="36">
        <v>0.2</v>
      </c>
    </row>
    <row r="23" spans="2:17" ht="15">
      <c r="B23" s="95" t="s">
        <v>4</v>
      </c>
      <c r="C23" s="25">
        <v>15667</v>
      </c>
      <c r="D23" s="26">
        <v>3</v>
      </c>
      <c r="E23" s="27">
        <v>55666.666666666664</v>
      </c>
      <c r="F23" s="28">
        <v>65000</v>
      </c>
      <c r="G23" s="28">
        <v>30000</v>
      </c>
      <c r="H23" s="29">
        <v>72000</v>
      </c>
      <c r="I23" s="27">
        <v>13166.666666666666</v>
      </c>
      <c r="J23" s="28">
        <v>3000</v>
      </c>
      <c r="K23" s="28">
        <v>500</v>
      </c>
      <c r="L23" s="29">
        <v>36000</v>
      </c>
      <c r="M23" s="27">
        <v>68833.333333333328</v>
      </c>
      <c r="N23" s="28">
        <v>68000</v>
      </c>
      <c r="O23" s="28">
        <v>66000</v>
      </c>
      <c r="P23" s="29">
        <v>72500</v>
      </c>
      <c r="Q23" s="30">
        <v>0.66</v>
      </c>
    </row>
    <row r="24" spans="2:17" ht="15">
      <c r="B24" s="96" t="s">
        <v>9</v>
      </c>
      <c r="C24" s="32">
        <v>25250</v>
      </c>
      <c r="D24" s="33">
        <v>4</v>
      </c>
      <c r="E24" s="34">
        <v>56000</v>
      </c>
      <c r="F24" s="35">
        <v>60500</v>
      </c>
      <c r="G24" s="35">
        <v>33000</v>
      </c>
      <c r="H24" s="35">
        <v>70000</v>
      </c>
      <c r="I24" s="34">
        <v>11250</v>
      </c>
      <c r="J24" s="35">
        <v>5000</v>
      </c>
      <c r="K24" s="35">
        <v>3000</v>
      </c>
      <c r="L24" s="35">
        <v>32000</v>
      </c>
      <c r="M24" s="34">
        <v>67250</v>
      </c>
      <c r="N24" s="35">
        <v>65500</v>
      </c>
      <c r="O24" s="35">
        <v>65000</v>
      </c>
      <c r="P24" s="35">
        <v>73000</v>
      </c>
      <c r="Q24" s="144">
        <v>0.75</v>
      </c>
    </row>
    <row r="25" spans="2:17" ht="16" thickBot="1">
      <c r="B25" s="97" t="s">
        <v>10</v>
      </c>
      <c r="C25" s="37">
        <v>35000</v>
      </c>
      <c r="D25" s="38">
        <v>1</v>
      </c>
      <c r="E25" s="39">
        <v>56000</v>
      </c>
      <c r="F25" s="40" t="s">
        <v>16</v>
      </c>
      <c r="G25" s="40" t="s">
        <v>16</v>
      </c>
      <c r="H25" s="41" t="s">
        <v>16</v>
      </c>
      <c r="I25" s="39">
        <v>20000</v>
      </c>
      <c r="J25" s="40" t="s">
        <v>16</v>
      </c>
      <c r="K25" s="40" t="s">
        <v>16</v>
      </c>
      <c r="L25" s="41" t="s">
        <v>16</v>
      </c>
      <c r="M25" s="39">
        <v>107000</v>
      </c>
      <c r="N25" s="40" t="s">
        <v>16</v>
      </c>
      <c r="O25" s="40" t="s">
        <v>16</v>
      </c>
      <c r="P25" s="41" t="s">
        <v>16</v>
      </c>
      <c r="Q25" s="42">
        <v>1</v>
      </c>
    </row>
    <row r="28" spans="2:17" ht="18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2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2:17" ht="15">
      <c r="B30" s="102" t="s">
        <v>1</v>
      </c>
      <c r="C30" s="103">
        <v>1</v>
      </c>
      <c r="D30" s="104">
        <v>1</v>
      </c>
      <c r="E30" s="105" t="s">
        <v>16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2:17" ht="15">
      <c r="B31" s="106" t="s">
        <v>2</v>
      </c>
      <c r="C31" s="107">
        <v>6</v>
      </c>
      <c r="D31" s="108">
        <v>0.67</v>
      </c>
      <c r="E31" s="109"/>
      <c r="F31" s="109">
        <v>0.17</v>
      </c>
      <c r="G31" s="109" t="s">
        <v>16</v>
      </c>
      <c r="H31" s="109">
        <v>0.16</v>
      </c>
      <c r="I31" s="156" t="s">
        <v>16</v>
      </c>
    </row>
    <row r="32" spans="2:17" ht="15">
      <c r="B32" s="110" t="s">
        <v>3</v>
      </c>
      <c r="C32" s="111">
        <v>5</v>
      </c>
      <c r="D32" s="112">
        <v>0.8</v>
      </c>
      <c r="E32" s="113">
        <v>0.2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 ht="15">
      <c r="B33" s="146" t="s">
        <v>4</v>
      </c>
      <c r="C33" s="150">
        <v>3</v>
      </c>
      <c r="D33" s="151">
        <v>0.34</v>
      </c>
      <c r="E33" s="152" t="s">
        <v>16</v>
      </c>
      <c r="F33" s="152">
        <v>0.33</v>
      </c>
      <c r="G33" s="152">
        <v>0.33</v>
      </c>
      <c r="H33" s="152" t="s">
        <v>16</v>
      </c>
      <c r="I33" s="156" t="s">
        <v>16</v>
      </c>
    </row>
    <row r="34" spans="2:9" ht="15">
      <c r="B34" s="132" t="s">
        <v>9</v>
      </c>
      <c r="C34" s="133">
        <v>4</v>
      </c>
      <c r="D34" s="134">
        <v>0.25</v>
      </c>
      <c r="E34" s="135" t="s">
        <v>16</v>
      </c>
      <c r="F34" s="135">
        <v>0.25</v>
      </c>
      <c r="G34" s="135">
        <v>0.25</v>
      </c>
      <c r="H34" s="135" t="s">
        <v>16</v>
      </c>
      <c r="I34" s="157">
        <v>0.25</v>
      </c>
    </row>
    <row r="35" spans="2:9" ht="16" thickBot="1">
      <c r="B35" s="114" t="s">
        <v>10</v>
      </c>
      <c r="C35" s="115">
        <v>1</v>
      </c>
      <c r="D35" s="116" t="s">
        <v>16</v>
      </c>
      <c r="E35" s="117" t="s">
        <v>16</v>
      </c>
      <c r="F35" s="117">
        <v>1</v>
      </c>
      <c r="G35" s="117" t="s">
        <v>16</v>
      </c>
      <c r="H35" s="118" t="s">
        <v>16</v>
      </c>
      <c r="I35" s="158" t="s">
        <v>16</v>
      </c>
    </row>
  </sheetData>
  <mergeCells count="37">
    <mergeCell ref="B28:I28"/>
    <mergeCell ref="I18:J18"/>
    <mergeCell ref="K18:L18"/>
    <mergeCell ref="M18:N18"/>
    <mergeCell ref="O18:P18"/>
    <mergeCell ref="D18:D19"/>
    <mergeCell ref="E18:F18"/>
    <mergeCell ref="G18:H18"/>
    <mergeCell ref="B12:C12"/>
    <mergeCell ref="M12:O12"/>
    <mergeCell ref="B13:C13"/>
    <mergeCell ref="B14:C14"/>
    <mergeCell ref="B10:C10"/>
    <mergeCell ref="M10:O10"/>
    <mergeCell ref="B11:C11"/>
    <mergeCell ref="M11:O11"/>
    <mergeCell ref="B2:G2"/>
    <mergeCell ref="I2:K2"/>
    <mergeCell ref="M2:Q2"/>
    <mergeCell ref="B3:C3"/>
    <mergeCell ref="M3:O3"/>
    <mergeCell ref="Q18:Q19"/>
    <mergeCell ref="B18:B19"/>
    <mergeCell ref="C18:C19"/>
    <mergeCell ref="B4:C4"/>
    <mergeCell ref="M4:O4"/>
    <mergeCell ref="B5:C5"/>
    <mergeCell ref="M5:O5"/>
    <mergeCell ref="B8:C8"/>
    <mergeCell ref="M8:O8"/>
    <mergeCell ref="B9:C9"/>
    <mergeCell ref="M9:O9"/>
    <mergeCell ref="B6:C6"/>
    <mergeCell ref="M6:O6"/>
    <mergeCell ref="B7:C7"/>
    <mergeCell ref="M7:O7"/>
    <mergeCell ref="B17:Q17"/>
  </mergeCells>
  <phoneticPr fontId="4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Q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4" max="14" width="10.5" customWidth="1"/>
    <col min="15" max="15" width="10.33203125" customWidth="1"/>
    <col min="16" max="16" width="18" customWidth="1"/>
    <col min="17" max="17" width="10.5" customWidth="1"/>
    <col min="19" max="21" width="14.5" customWidth="1"/>
    <col min="22" max="22" width="11.6640625" customWidth="1"/>
    <col min="23" max="23" width="12.83203125" customWidth="1"/>
    <col min="26" max="26" width="15.83203125" customWidth="1"/>
  </cols>
  <sheetData>
    <row r="1" spans="2:17" ht="53.25" customHeight="1" thickBot="1">
      <c r="B1" s="14" t="s">
        <v>117</v>
      </c>
      <c r="F1" t="s">
        <v>16</v>
      </c>
    </row>
    <row r="2" spans="2:17" ht="24" customHeight="1">
      <c r="B2" s="183" t="s">
        <v>39</v>
      </c>
      <c r="C2" s="183"/>
      <c r="D2" s="183"/>
      <c r="E2" s="183"/>
      <c r="F2" s="183"/>
      <c r="G2" s="183"/>
      <c r="I2" s="183" t="s">
        <v>84</v>
      </c>
      <c r="J2" s="183"/>
      <c r="K2" s="183"/>
      <c r="M2" s="202" t="s">
        <v>85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2.2999999999999998</v>
      </c>
      <c r="E4" s="64" t="s">
        <v>33</v>
      </c>
      <c r="F4" s="65">
        <v>6</v>
      </c>
      <c r="G4" s="66">
        <v>5</v>
      </c>
      <c r="I4" s="123" t="s">
        <v>52</v>
      </c>
      <c r="J4" s="159" t="s">
        <v>16</v>
      </c>
      <c r="K4" s="125" t="s">
        <v>16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8</v>
      </c>
      <c r="E5" s="67">
        <v>5</v>
      </c>
      <c r="F5" s="67">
        <v>10</v>
      </c>
      <c r="G5" s="68">
        <v>5</v>
      </c>
      <c r="I5" s="126" t="s">
        <v>53</v>
      </c>
      <c r="J5" s="160">
        <v>0.5</v>
      </c>
      <c r="K5" s="127">
        <v>3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5.5</v>
      </c>
      <c r="E6" s="70">
        <v>2</v>
      </c>
      <c r="F6" s="70">
        <v>7</v>
      </c>
      <c r="G6" s="71">
        <v>5</v>
      </c>
      <c r="I6" s="128" t="s">
        <v>54</v>
      </c>
      <c r="J6" s="161">
        <v>0.33</v>
      </c>
      <c r="K6" s="129">
        <v>2</v>
      </c>
      <c r="M6" s="203" t="s">
        <v>63</v>
      </c>
      <c r="N6" s="203"/>
      <c r="O6" s="203"/>
      <c r="P6" s="161">
        <v>0.17</v>
      </c>
      <c r="Q6" s="92">
        <v>1</v>
      </c>
    </row>
    <row r="7" spans="2:17" ht="21.75" customHeight="1">
      <c r="B7" s="187" t="s">
        <v>31</v>
      </c>
      <c r="C7" s="187"/>
      <c r="D7" s="67">
        <v>2.5</v>
      </c>
      <c r="E7" s="67">
        <v>0</v>
      </c>
      <c r="F7" s="67">
        <v>11</v>
      </c>
      <c r="G7" s="68">
        <v>11</v>
      </c>
      <c r="I7" s="126" t="s">
        <v>55</v>
      </c>
      <c r="J7" s="160">
        <v>0.17</v>
      </c>
      <c r="K7" s="127">
        <v>1</v>
      </c>
      <c r="M7" s="187" t="s">
        <v>64</v>
      </c>
      <c r="N7" s="187"/>
      <c r="O7" s="187"/>
      <c r="P7" s="160">
        <v>0.5</v>
      </c>
      <c r="Q7" s="91">
        <v>3</v>
      </c>
    </row>
    <row r="8" spans="2:17" ht="21.75" customHeight="1">
      <c r="B8" s="188" t="s">
        <v>34</v>
      </c>
      <c r="C8" s="188"/>
      <c r="D8" s="69">
        <v>2.2000000000000002</v>
      </c>
      <c r="E8" s="70">
        <v>2</v>
      </c>
      <c r="F8" s="70">
        <v>3</v>
      </c>
      <c r="G8" s="71">
        <v>1</v>
      </c>
      <c r="I8" s="128" t="s">
        <v>56</v>
      </c>
      <c r="J8" s="161" t="s">
        <v>16</v>
      </c>
      <c r="K8" s="129" t="s">
        <v>16</v>
      </c>
      <c r="M8" s="203" t="s">
        <v>65</v>
      </c>
      <c r="N8" s="203"/>
      <c r="O8" s="203"/>
      <c r="P8" s="161">
        <v>0.33</v>
      </c>
      <c r="Q8" s="92">
        <v>2</v>
      </c>
    </row>
    <row r="9" spans="2:17" ht="21.75" customHeight="1">
      <c r="B9" s="187" t="s">
        <v>32</v>
      </c>
      <c r="C9" s="187"/>
      <c r="D9" s="67">
        <v>1</v>
      </c>
      <c r="E9" s="67">
        <v>1</v>
      </c>
      <c r="F9" s="67">
        <v>1</v>
      </c>
      <c r="G9" s="68">
        <v>0</v>
      </c>
      <c r="I9" s="126" t="s">
        <v>57</v>
      </c>
      <c r="J9" s="160" t="s">
        <v>16</v>
      </c>
      <c r="K9" s="127" t="s">
        <v>16</v>
      </c>
      <c r="M9" s="187" t="s">
        <v>66</v>
      </c>
      <c r="N9" s="187"/>
      <c r="O9" s="187"/>
      <c r="P9" s="160" t="s">
        <v>16</v>
      </c>
      <c r="Q9" s="91" t="s">
        <v>16</v>
      </c>
    </row>
    <row r="10" spans="2:17" ht="21.75" customHeight="1">
      <c r="B10" s="188" t="s">
        <v>26</v>
      </c>
      <c r="C10" s="188"/>
      <c r="D10" s="69">
        <v>0.7</v>
      </c>
      <c r="E10" s="70">
        <v>0</v>
      </c>
      <c r="F10" s="70">
        <v>2</v>
      </c>
      <c r="G10" s="71">
        <v>2</v>
      </c>
      <c r="I10" s="128" t="s">
        <v>58</v>
      </c>
      <c r="J10" s="161" t="s">
        <v>16</v>
      </c>
      <c r="K10" s="129" t="s">
        <v>16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3.9</v>
      </c>
      <c r="E11" s="67">
        <v>3</v>
      </c>
      <c r="F11" s="67">
        <v>5</v>
      </c>
      <c r="G11" s="68">
        <v>2</v>
      </c>
      <c r="I11" s="126" t="s">
        <v>59</v>
      </c>
      <c r="J11" s="160" t="s">
        <v>16</v>
      </c>
      <c r="K11" s="127" t="s">
        <v>16</v>
      </c>
      <c r="M11" s="187" t="s">
        <v>50</v>
      </c>
      <c r="N11" s="187"/>
      <c r="O11" s="187"/>
      <c r="P11" s="160" t="s">
        <v>16</v>
      </c>
      <c r="Q11" s="91" t="s">
        <v>16</v>
      </c>
    </row>
    <row r="12" spans="2:17" ht="21.75" customHeight="1" thickBot="1">
      <c r="B12" s="188" t="s">
        <v>6</v>
      </c>
      <c r="C12" s="188"/>
      <c r="D12" s="77">
        <v>46833.333333333336</v>
      </c>
      <c r="E12" s="78">
        <v>32000</v>
      </c>
      <c r="F12" s="78">
        <v>65000</v>
      </c>
      <c r="G12" s="73">
        <f>F12-E12</f>
        <v>33000</v>
      </c>
      <c r="I12" s="128" t="s">
        <v>60</v>
      </c>
      <c r="J12" s="161" t="s">
        <v>16</v>
      </c>
      <c r="K12" s="129" t="s">
        <v>16</v>
      </c>
      <c r="M12" s="191" t="s">
        <v>51</v>
      </c>
      <c r="N12" s="191"/>
      <c r="O12" s="191"/>
      <c r="P12" s="130">
        <f>SUM(P4:P11)</f>
        <v>1</v>
      </c>
      <c r="Q12" s="93">
        <f>SUM(Q4:Q11)</f>
        <v>6</v>
      </c>
    </row>
    <row r="13" spans="2:17" ht="21.75" customHeight="1">
      <c r="B13" s="187" t="s">
        <v>5</v>
      </c>
      <c r="C13" s="187"/>
      <c r="D13" s="28">
        <v>7750</v>
      </c>
      <c r="E13" s="28">
        <v>500</v>
      </c>
      <c r="F13" s="28">
        <v>20000</v>
      </c>
      <c r="G13" s="74">
        <f>F13-E13</f>
        <v>19500</v>
      </c>
      <c r="I13" s="126" t="s">
        <v>61</v>
      </c>
      <c r="J13" s="160" t="s">
        <v>16</v>
      </c>
      <c r="K13" s="127" t="s">
        <v>16</v>
      </c>
    </row>
    <row r="14" spans="2:17" ht="21.75" customHeight="1" thickBot="1">
      <c r="B14" s="193" t="s">
        <v>7</v>
      </c>
      <c r="C14" s="193"/>
      <c r="D14" s="75">
        <v>54583</v>
      </c>
      <c r="E14" s="75">
        <v>37000</v>
      </c>
      <c r="F14" s="75">
        <v>85000</v>
      </c>
      <c r="G14" s="76">
        <f>F14-E14</f>
        <v>48000</v>
      </c>
      <c r="I14" s="131" t="s">
        <v>51</v>
      </c>
      <c r="J14" s="130">
        <f>SUM(J4:J13)</f>
        <v>1</v>
      </c>
      <c r="K14" s="93">
        <f>SUM(K4:K13)</f>
        <v>6</v>
      </c>
    </row>
    <row r="16" spans="2:17" ht="1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4" customHeight="1">
      <c r="A17" s="2"/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34.5" customHeight="1">
      <c r="A18" s="2"/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86"/>
      <c r="O18" s="190" t="s">
        <v>8</v>
      </c>
      <c r="P18" s="190"/>
      <c r="Q18" s="194" t="s">
        <v>17</v>
      </c>
    </row>
    <row r="19" spans="1:17" ht="15">
      <c r="A19" s="2"/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1:17" ht="18" customHeight="1">
      <c r="A20" s="2"/>
      <c r="B20" s="94" t="s">
        <v>1</v>
      </c>
      <c r="C20" s="19"/>
      <c r="D20" s="20"/>
      <c r="E20" s="21"/>
      <c r="F20" s="22"/>
      <c r="G20" s="22"/>
      <c r="H20" s="22"/>
      <c r="I20" s="21"/>
      <c r="J20" s="22"/>
      <c r="K20" s="22"/>
      <c r="L20" s="22"/>
      <c r="M20" s="21"/>
      <c r="N20" s="22"/>
      <c r="O20" s="22"/>
      <c r="P20" s="22"/>
      <c r="Q20" s="23"/>
    </row>
    <row r="21" spans="1:17" ht="18" customHeight="1">
      <c r="A21" s="2"/>
      <c r="B21" s="95" t="s">
        <v>2</v>
      </c>
      <c r="C21" s="25">
        <v>4200</v>
      </c>
      <c r="D21" s="26">
        <v>1</v>
      </c>
      <c r="E21" s="27">
        <v>36000</v>
      </c>
      <c r="F21" s="28"/>
      <c r="G21" s="28"/>
      <c r="H21" s="29"/>
      <c r="I21" s="27">
        <v>1000</v>
      </c>
      <c r="J21" s="28"/>
      <c r="K21" s="28"/>
      <c r="L21" s="29"/>
      <c r="M21" s="27">
        <v>37000</v>
      </c>
      <c r="N21" s="28"/>
      <c r="O21" s="28"/>
      <c r="P21" s="29"/>
      <c r="Q21" s="30">
        <v>1</v>
      </c>
    </row>
    <row r="22" spans="1:17" ht="18" customHeight="1">
      <c r="A22" s="2"/>
      <c r="B22" s="96" t="s">
        <v>3</v>
      </c>
      <c r="C22" s="32">
        <v>22000</v>
      </c>
      <c r="D22" s="33">
        <v>2</v>
      </c>
      <c r="E22" s="34">
        <v>46000</v>
      </c>
      <c r="F22" s="35">
        <v>46000</v>
      </c>
      <c r="G22" s="35">
        <v>32000</v>
      </c>
      <c r="H22" s="35">
        <v>60000</v>
      </c>
      <c r="I22" s="34">
        <v>6500</v>
      </c>
      <c r="J22" s="35">
        <v>6500</v>
      </c>
      <c r="K22" s="35">
        <v>1000</v>
      </c>
      <c r="L22" s="35">
        <v>12000</v>
      </c>
      <c r="M22" s="34">
        <v>52500</v>
      </c>
      <c r="N22" s="35">
        <v>52500</v>
      </c>
      <c r="O22" s="35">
        <v>44000</v>
      </c>
      <c r="P22" s="35">
        <v>61000</v>
      </c>
      <c r="Q22" s="36">
        <v>1</v>
      </c>
    </row>
    <row r="23" spans="1:17" ht="18" customHeight="1">
      <c r="A23" s="2"/>
      <c r="B23" s="95" t="s">
        <v>4</v>
      </c>
      <c r="C23" s="25">
        <v>21000</v>
      </c>
      <c r="D23" s="26">
        <v>1</v>
      </c>
      <c r="E23" s="27">
        <v>65000</v>
      </c>
      <c r="F23" s="28"/>
      <c r="G23" s="28"/>
      <c r="H23" s="29"/>
      <c r="I23" s="27">
        <v>20000</v>
      </c>
      <c r="J23" s="28"/>
      <c r="K23" s="28"/>
      <c r="L23" s="29"/>
      <c r="M23" s="27">
        <v>85000</v>
      </c>
      <c r="N23" s="28"/>
      <c r="O23" s="28"/>
      <c r="P23" s="29"/>
      <c r="Q23" s="30">
        <v>1</v>
      </c>
    </row>
    <row r="24" spans="1:17" ht="18" customHeight="1">
      <c r="A24" s="2"/>
      <c r="B24" s="96" t="s">
        <v>9</v>
      </c>
      <c r="C24" s="32">
        <v>26000</v>
      </c>
      <c r="D24" s="33">
        <v>2</v>
      </c>
      <c r="E24" s="34">
        <v>44000</v>
      </c>
      <c r="F24" s="35">
        <v>44000</v>
      </c>
      <c r="G24" s="35">
        <v>42000</v>
      </c>
      <c r="H24" s="35">
        <v>46000</v>
      </c>
      <c r="I24" s="34">
        <v>6250</v>
      </c>
      <c r="J24" s="35">
        <v>6250</v>
      </c>
      <c r="K24" s="35">
        <v>500</v>
      </c>
      <c r="L24" s="35">
        <v>12000</v>
      </c>
      <c r="M24" s="34">
        <v>50250</v>
      </c>
      <c r="N24" s="35">
        <v>50250</v>
      </c>
      <c r="O24" s="35">
        <v>42500</v>
      </c>
      <c r="P24" s="35">
        <v>58000</v>
      </c>
      <c r="Q24" s="153">
        <v>1</v>
      </c>
    </row>
    <row r="25" spans="1:17" ht="18" customHeight="1" thickBot="1">
      <c r="A25" s="2"/>
      <c r="B25" s="97" t="s">
        <v>10</v>
      </c>
      <c r="C25" s="37"/>
      <c r="D25" s="38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0"/>
      <c r="P25" s="41"/>
      <c r="Q25" s="42"/>
    </row>
    <row r="28" spans="1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1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1:17" ht="15">
      <c r="B30" s="102" t="s">
        <v>1</v>
      </c>
      <c r="C30" s="103"/>
      <c r="D30" s="104" t="s">
        <v>16</v>
      </c>
      <c r="E30" s="105" t="s">
        <v>16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1:17" ht="15">
      <c r="B31" s="106" t="s">
        <v>2</v>
      </c>
      <c r="C31" s="107">
        <v>1</v>
      </c>
      <c r="D31" s="108" t="s">
        <v>16</v>
      </c>
      <c r="E31" s="109" t="s">
        <v>16</v>
      </c>
      <c r="F31" s="109">
        <v>1</v>
      </c>
      <c r="G31" s="109" t="s">
        <v>16</v>
      </c>
      <c r="H31" s="109" t="s">
        <v>16</v>
      </c>
      <c r="I31" s="156" t="s">
        <v>16</v>
      </c>
    </row>
    <row r="32" spans="1:17" ht="15">
      <c r="B32" s="110" t="s">
        <v>3</v>
      </c>
      <c r="C32" s="111">
        <v>2</v>
      </c>
      <c r="D32" s="112" t="s">
        <v>16</v>
      </c>
      <c r="E32" s="113">
        <v>0.5</v>
      </c>
      <c r="F32" s="113" t="s">
        <v>16</v>
      </c>
      <c r="G32" s="113">
        <v>0.5</v>
      </c>
      <c r="H32" s="113" t="s">
        <v>16</v>
      </c>
      <c r="I32" s="157" t="s">
        <v>16</v>
      </c>
    </row>
    <row r="33" spans="2:9" ht="15">
      <c r="B33" s="106" t="s">
        <v>4</v>
      </c>
      <c r="C33" s="107">
        <v>1</v>
      </c>
      <c r="D33" s="108" t="s">
        <v>16</v>
      </c>
      <c r="E33" s="109">
        <v>1</v>
      </c>
      <c r="F33" s="109" t="s">
        <v>16</v>
      </c>
      <c r="G33" s="109" t="s">
        <v>16</v>
      </c>
      <c r="H33" s="109" t="s">
        <v>16</v>
      </c>
      <c r="I33" s="156" t="s">
        <v>16</v>
      </c>
    </row>
    <row r="34" spans="2:9" ht="15">
      <c r="B34" s="145" t="s">
        <v>9</v>
      </c>
      <c r="C34" s="147">
        <v>2</v>
      </c>
      <c r="D34" s="148"/>
      <c r="E34" s="149">
        <v>0.5</v>
      </c>
      <c r="F34" s="113" t="s">
        <v>16</v>
      </c>
      <c r="G34" s="113" t="s">
        <v>16</v>
      </c>
      <c r="H34" s="113" t="s">
        <v>16</v>
      </c>
      <c r="I34" s="157">
        <v>0.5</v>
      </c>
    </row>
    <row r="35" spans="2:9" ht="16" thickBot="1">
      <c r="B35" s="114" t="s">
        <v>10</v>
      </c>
      <c r="C35" s="115" t="s">
        <v>16</v>
      </c>
      <c r="D35" s="116" t="s">
        <v>16</v>
      </c>
      <c r="E35" s="117" t="s">
        <v>16</v>
      </c>
      <c r="F35" s="117" t="s">
        <v>16</v>
      </c>
      <c r="G35" s="117" t="s">
        <v>16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9:O9"/>
    <mergeCell ref="B28:I28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B17:Q17"/>
    <mergeCell ref="C18:C19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Q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4" max="14" width="10.5" customWidth="1"/>
    <col min="15" max="15" width="10.33203125" customWidth="1"/>
    <col min="16" max="17" width="10.5" customWidth="1"/>
    <col min="19" max="21" width="14.5" customWidth="1"/>
    <col min="22" max="22" width="11.6640625" customWidth="1"/>
    <col min="23" max="23" width="12.83203125" customWidth="1"/>
    <col min="26" max="26" width="15.83203125" customWidth="1"/>
  </cols>
  <sheetData>
    <row r="1" spans="2:17" ht="53.25" customHeight="1" thickBot="1">
      <c r="B1" s="14" t="s">
        <v>118</v>
      </c>
      <c r="F1" t="s">
        <v>16</v>
      </c>
    </row>
    <row r="2" spans="2:17" ht="24" customHeight="1">
      <c r="B2" s="183" t="s">
        <v>40</v>
      </c>
      <c r="C2" s="183"/>
      <c r="D2" s="183"/>
      <c r="E2" s="183"/>
      <c r="F2" s="183"/>
      <c r="G2" s="183"/>
      <c r="I2" s="183" t="s">
        <v>86</v>
      </c>
      <c r="J2" s="183"/>
      <c r="K2" s="183"/>
      <c r="M2" s="202" t="s">
        <v>87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5.0999999999999996</v>
      </c>
      <c r="E4" s="64" t="s">
        <v>33</v>
      </c>
      <c r="F4" s="65">
        <v>12</v>
      </c>
      <c r="G4" s="66">
        <v>11</v>
      </c>
      <c r="I4" s="123" t="s">
        <v>52</v>
      </c>
      <c r="J4" s="159">
        <v>0.04</v>
      </c>
      <c r="K4" s="125">
        <v>1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10.4</v>
      </c>
      <c r="E5" s="67" t="s">
        <v>33</v>
      </c>
      <c r="F5" s="67">
        <v>23</v>
      </c>
      <c r="G5" s="68">
        <v>22</v>
      </c>
      <c r="I5" s="126" t="s">
        <v>53</v>
      </c>
      <c r="J5" s="160">
        <v>0.1</v>
      </c>
      <c r="K5" s="127">
        <v>2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5.7</v>
      </c>
      <c r="E6" s="70">
        <v>3</v>
      </c>
      <c r="F6" s="70">
        <v>11</v>
      </c>
      <c r="G6" s="71">
        <v>8</v>
      </c>
      <c r="I6" s="128" t="s">
        <v>54</v>
      </c>
      <c r="J6" s="161">
        <v>0.19</v>
      </c>
      <c r="K6" s="129">
        <v>4</v>
      </c>
      <c r="M6" s="203" t="s">
        <v>63</v>
      </c>
      <c r="N6" s="203"/>
      <c r="O6" s="203"/>
      <c r="P6" s="161">
        <v>0.62</v>
      </c>
      <c r="Q6" s="92">
        <v>13</v>
      </c>
    </row>
    <row r="7" spans="2:17" ht="21.75" customHeight="1">
      <c r="B7" s="187" t="s">
        <v>31</v>
      </c>
      <c r="C7" s="187"/>
      <c r="D7" s="67">
        <v>0.9</v>
      </c>
      <c r="E7" s="67">
        <v>0</v>
      </c>
      <c r="F7" s="67">
        <v>4</v>
      </c>
      <c r="G7" s="68">
        <v>4</v>
      </c>
      <c r="I7" s="126" t="s">
        <v>55</v>
      </c>
      <c r="J7" s="160">
        <v>0.19</v>
      </c>
      <c r="K7" s="127">
        <v>4</v>
      </c>
      <c r="M7" s="187" t="s">
        <v>64</v>
      </c>
      <c r="N7" s="187"/>
      <c r="O7" s="187"/>
      <c r="P7" s="160" t="s">
        <v>16</v>
      </c>
      <c r="Q7" s="91" t="s">
        <v>16</v>
      </c>
    </row>
    <row r="8" spans="2:17" ht="21.75" customHeight="1">
      <c r="B8" s="188" t="s">
        <v>34</v>
      </c>
      <c r="C8" s="188"/>
      <c r="D8" s="69">
        <v>2.4</v>
      </c>
      <c r="E8" s="70">
        <v>1</v>
      </c>
      <c r="F8" s="70">
        <v>4</v>
      </c>
      <c r="G8" s="71">
        <v>3</v>
      </c>
      <c r="I8" s="128" t="s">
        <v>56</v>
      </c>
      <c r="J8" s="161">
        <v>0.28000000000000003</v>
      </c>
      <c r="K8" s="129">
        <v>6</v>
      </c>
      <c r="M8" s="203" t="s">
        <v>65</v>
      </c>
      <c r="N8" s="203"/>
      <c r="O8" s="203"/>
      <c r="P8" s="161">
        <v>0.38</v>
      </c>
      <c r="Q8" s="92">
        <v>8</v>
      </c>
    </row>
    <row r="9" spans="2:17" ht="21.75" customHeight="1">
      <c r="B9" s="187" t="s">
        <v>32</v>
      </c>
      <c r="C9" s="187"/>
      <c r="D9" s="67">
        <v>0.9</v>
      </c>
      <c r="E9" s="67">
        <v>0</v>
      </c>
      <c r="F9" s="67">
        <v>2</v>
      </c>
      <c r="G9" s="68">
        <v>2</v>
      </c>
      <c r="I9" s="126" t="s">
        <v>57</v>
      </c>
      <c r="J9" s="160">
        <v>0.1</v>
      </c>
      <c r="K9" s="127">
        <v>2</v>
      </c>
      <c r="M9" s="187" t="s">
        <v>66</v>
      </c>
      <c r="N9" s="187"/>
      <c r="O9" s="187"/>
      <c r="P9" s="160" t="s">
        <v>16</v>
      </c>
      <c r="Q9" s="91" t="s">
        <v>16</v>
      </c>
    </row>
    <row r="10" spans="2:17" ht="21.75" customHeight="1">
      <c r="B10" s="188" t="s">
        <v>26</v>
      </c>
      <c r="C10" s="188"/>
      <c r="D10" s="69">
        <v>0.9</v>
      </c>
      <c r="E10" s="70">
        <v>0</v>
      </c>
      <c r="F10" s="70">
        <v>2</v>
      </c>
      <c r="G10" s="71">
        <v>2</v>
      </c>
      <c r="I10" s="128" t="s">
        <v>58</v>
      </c>
      <c r="J10" s="161">
        <v>0.1</v>
      </c>
      <c r="K10" s="129">
        <v>2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4.2</v>
      </c>
      <c r="E11" s="67">
        <v>1</v>
      </c>
      <c r="F11" s="67">
        <v>7</v>
      </c>
      <c r="G11" s="68">
        <v>6</v>
      </c>
      <c r="I11" s="126" t="s">
        <v>59</v>
      </c>
      <c r="J11" s="160" t="s">
        <v>16</v>
      </c>
      <c r="K11" s="127" t="s">
        <v>16</v>
      </c>
      <c r="M11" s="187" t="s">
        <v>50</v>
      </c>
      <c r="N11" s="187"/>
      <c r="O11" s="187"/>
      <c r="P11" s="160" t="s">
        <v>16</v>
      </c>
      <c r="Q11" s="91" t="s">
        <v>16</v>
      </c>
    </row>
    <row r="12" spans="2:17" ht="21.75" customHeight="1" thickBot="1">
      <c r="B12" s="188" t="s">
        <v>6</v>
      </c>
      <c r="C12" s="188"/>
      <c r="D12" s="72">
        <v>47857</v>
      </c>
      <c r="E12" s="72">
        <v>20000</v>
      </c>
      <c r="F12" s="72">
        <v>75000</v>
      </c>
      <c r="G12" s="73">
        <f>F12-E12</f>
        <v>55000</v>
      </c>
      <c r="I12" s="128" t="s">
        <v>60</v>
      </c>
      <c r="J12" s="161" t="s">
        <v>16</v>
      </c>
      <c r="K12" s="129" t="s">
        <v>16</v>
      </c>
      <c r="M12" s="191" t="s">
        <v>51</v>
      </c>
      <c r="N12" s="191"/>
      <c r="O12" s="191"/>
      <c r="P12" s="130">
        <f>SUM(P4:P11)</f>
        <v>1</v>
      </c>
      <c r="Q12" s="93">
        <f>SUM(Q4:Q11)</f>
        <v>21</v>
      </c>
    </row>
    <row r="13" spans="2:17" ht="21.75" customHeight="1">
      <c r="B13" s="187" t="s">
        <v>5</v>
      </c>
      <c r="C13" s="187"/>
      <c r="D13" s="28">
        <v>8143</v>
      </c>
      <c r="E13" s="28">
        <v>0</v>
      </c>
      <c r="F13" s="28">
        <v>44000</v>
      </c>
      <c r="G13" s="74">
        <f>F13-E13</f>
        <v>44000</v>
      </c>
      <c r="I13" s="126" t="s">
        <v>61</v>
      </c>
      <c r="J13" s="160" t="s">
        <v>16</v>
      </c>
      <c r="K13" s="127" t="s">
        <v>16</v>
      </c>
    </row>
    <row r="14" spans="2:17" ht="21.75" customHeight="1" thickBot="1">
      <c r="B14" s="193" t="s">
        <v>7</v>
      </c>
      <c r="C14" s="193"/>
      <c r="D14" s="75">
        <v>56000</v>
      </c>
      <c r="E14" s="75">
        <v>29000</v>
      </c>
      <c r="F14" s="75">
        <v>95000</v>
      </c>
      <c r="G14" s="76">
        <f>F14-E14</f>
        <v>66000</v>
      </c>
      <c r="I14" s="131" t="s">
        <v>51</v>
      </c>
      <c r="J14" s="130">
        <f>SUM(J4:J13)</f>
        <v>1</v>
      </c>
      <c r="K14" s="93">
        <f>SUM(K4:K13)</f>
        <v>21</v>
      </c>
    </row>
    <row r="16" spans="2:17" ht="1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4" customHeight="1">
      <c r="A17" s="2"/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34.5" customHeight="1">
      <c r="A18" s="2"/>
      <c r="B18" s="198" t="s">
        <v>22</v>
      </c>
      <c r="C18" s="196" t="s">
        <v>23</v>
      </c>
      <c r="D18" s="200" t="s">
        <v>21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86"/>
      <c r="O18" s="190" t="s">
        <v>8</v>
      </c>
      <c r="P18" s="190"/>
      <c r="Q18" s="194" t="s">
        <v>17</v>
      </c>
    </row>
    <row r="19" spans="1:17" ht="21" customHeight="1">
      <c r="A19" s="2"/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1:17" ht="18" customHeight="1">
      <c r="A20" s="2"/>
      <c r="B20" s="94" t="s">
        <v>1</v>
      </c>
      <c r="C20" s="19"/>
      <c r="D20" s="20"/>
      <c r="E20" s="21"/>
      <c r="F20" s="22"/>
      <c r="G20" s="22"/>
      <c r="H20" s="22"/>
      <c r="I20" s="21"/>
      <c r="J20" s="22"/>
      <c r="K20" s="22"/>
      <c r="L20" s="22"/>
      <c r="M20" s="21"/>
      <c r="N20" s="22"/>
      <c r="O20" s="22"/>
      <c r="P20" s="22"/>
      <c r="Q20" s="23"/>
    </row>
    <row r="21" spans="1:17" ht="18" customHeight="1">
      <c r="A21" s="2"/>
      <c r="B21" s="95" t="s">
        <v>2</v>
      </c>
      <c r="C21" s="25">
        <v>11000</v>
      </c>
      <c r="D21" s="26">
        <v>1</v>
      </c>
      <c r="E21" s="27">
        <v>41000</v>
      </c>
      <c r="F21" s="28"/>
      <c r="G21" s="28"/>
      <c r="H21" s="29"/>
      <c r="I21" s="27">
        <v>24000</v>
      </c>
      <c r="J21" s="28"/>
      <c r="K21" s="28"/>
      <c r="L21" s="29"/>
      <c r="M21" s="27">
        <v>65000</v>
      </c>
      <c r="N21" s="28"/>
      <c r="O21" s="28"/>
      <c r="P21" s="29"/>
      <c r="Q21" s="30">
        <v>1</v>
      </c>
    </row>
    <row r="22" spans="1:17" ht="18" customHeight="1">
      <c r="A22" s="2"/>
      <c r="B22" s="96" t="s">
        <v>3</v>
      </c>
      <c r="C22" s="32">
        <v>13540</v>
      </c>
      <c r="D22" s="33">
        <v>5</v>
      </c>
      <c r="E22" s="34">
        <v>39000</v>
      </c>
      <c r="F22" s="35">
        <v>32000</v>
      </c>
      <c r="G22" s="35">
        <v>20000</v>
      </c>
      <c r="H22" s="35">
        <v>60000</v>
      </c>
      <c r="I22" s="34">
        <v>11000</v>
      </c>
      <c r="J22" s="35">
        <v>5000</v>
      </c>
      <c r="K22" s="35">
        <v>3000</v>
      </c>
      <c r="L22" s="35">
        <v>30000</v>
      </c>
      <c r="M22" s="34">
        <v>50000</v>
      </c>
      <c r="N22" s="35">
        <v>50000</v>
      </c>
      <c r="O22" s="35">
        <v>37000</v>
      </c>
      <c r="P22" s="35">
        <v>65000</v>
      </c>
      <c r="Q22" s="144">
        <v>0.6</v>
      </c>
    </row>
    <row r="23" spans="1:17" ht="18" customHeight="1">
      <c r="A23" s="2"/>
      <c r="B23" s="95" t="s">
        <v>4</v>
      </c>
      <c r="C23" s="25">
        <v>25143</v>
      </c>
      <c r="D23" s="26">
        <v>7</v>
      </c>
      <c r="E23" s="27">
        <v>48571.428571428572</v>
      </c>
      <c r="F23" s="28">
        <v>51000</v>
      </c>
      <c r="G23" s="28">
        <v>27000</v>
      </c>
      <c r="H23" s="29">
        <v>75000</v>
      </c>
      <c r="I23" s="27">
        <v>10785.714285714286</v>
      </c>
      <c r="J23" s="28">
        <v>2000</v>
      </c>
      <c r="K23" s="28">
        <v>500</v>
      </c>
      <c r="L23" s="29">
        <v>44000</v>
      </c>
      <c r="M23" s="27">
        <v>59357.142857142855</v>
      </c>
      <c r="N23" s="28">
        <v>53500</v>
      </c>
      <c r="O23" s="28">
        <v>29000</v>
      </c>
      <c r="P23" s="29">
        <v>95000</v>
      </c>
      <c r="Q23" s="162">
        <v>0.71</v>
      </c>
    </row>
    <row r="24" spans="1:17" ht="18" customHeight="1">
      <c r="A24" s="2"/>
      <c r="B24" s="96" t="s">
        <v>9</v>
      </c>
      <c r="C24" s="32">
        <v>40250</v>
      </c>
      <c r="D24" s="33">
        <v>4</v>
      </c>
      <c r="E24" s="34">
        <v>51750</v>
      </c>
      <c r="F24" s="35">
        <v>55500</v>
      </c>
      <c r="G24" s="35">
        <v>32000</v>
      </c>
      <c r="H24" s="35">
        <v>64000</v>
      </c>
      <c r="I24" s="34">
        <v>1375</v>
      </c>
      <c r="J24" s="35">
        <v>1250</v>
      </c>
      <c r="K24" s="35">
        <v>0</v>
      </c>
      <c r="L24" s="35">
        <v>3000</v>
      </c>
      <c r="M24" s="34">
        <v>53125</v>
      </c>
      <c r="N24" s="35">
        <v>57000</v>
      </c>
      <c r="O24" s="35">
        <v>32500</v>
      </c>
      <c r="P24" s="35">
        <v>66000</v>
      </c>
      <c r="Q24" s="153">
        <v>1</v>
      </c>
    </row>
    <row r="25" spans="1:17" ht="18" customHeight="1" thickBot="1">
      <c r="A25" s="2"/>
      <c r="B25" s="97" t="s">
        <v>10</v>
      </c>
      <c r="C25" s="37" t="s">
        <v>81</v>
      </c>
      <c r="D25" s="38">
        <v>4</v>
      </c>
      <c r="E25" s="39">
        <v>55500</v>
      </c>
      <c r="F25" s="40">
        <v>55000</v>
      </c>
      <c r="G25" s="40">
        <v>40000</v>
      </c>
      <c r="H25" s="41">
        <v>72000</v>
      </c>
      <c r="I25" s="39">
        <v>2750</v>
      </c>
      <c r="J25" s="40">
        <v>3500</v>
      </c>
      <c r="K25" s="40">
        <v>0</v>
      </c>
      <c r="L25" s="41">
        <v>4000</v>
      </c>
      <c r="M25" s="39">
        <v>58250</v>
      </c>
      <c r="N25" s="40">
        <v>58500</v>
      </c>
      <c r="O25" s="40">
        <v>40000</v>
      </c>
      <c r="P25" s="41">
        <v>76000</v>
      </c>
      <c r="Q25" s="42">
        <v>1</v>
      </c>
    </row>
    <row r="26" spans="1:17">
      <c r="A26" s="2"/>
    </row>
    <row r="28" spans="1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1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1:17" ht="15">
      <c r="B30" s="102" t="s">
        <v>1</v>
      </c>
      <c r="C30" s="103"/>
      <c r="D30" s="104" t="s">
        <v>16</v>
      </c>
      <c r="E30" s="105" t="s">
        <v>16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1:17" ht="15">
      <c r="B31" s="106" t="s">
        <v>2</v>
      </c>
      <c r="C31" s="107">
        <v>1</v>
      </c>
      <c r="D31" s="108" t="s">
        <v>16</v>
      </c>
      <c r="E31" s="109" t="s">
        <v>16</v>
      </c>
      <c r="F31" s="109">
        <v>1</v>
      </c>
      <c r="G31" s="109" t="s">
        <v>16</v>
      </c>
      <c r="H31" s="109" t="s">
        <v>16</v>
      </c>
      <c r="I31" s="156" t="s">
        <v>16</v>
      </c>
    </row>
    <row r="32" spans="1:17" ht="15">
      <c r="B32" s="132" t="s">
        <v>3</v>
      </c>
      <c r="C32" s="133">
        <v>5</v>
      </c>
      <c r="D32" s="134">
        <v>0.4</v>
      </c>
      <c r="E32" s="135">
        <v>0.6</v>
      </c>
      <c r="F32" s="135"/>
      <c r="G32" s="135" t="s">
        <v>16</v>
      </c>
      <c r="H32" s="113" t="s">
        <v>16</v>
      </c>
      <c r="I32" s="157" t="s">
        <v>16</v>
      </c>
    </row>
    <row r="33" spans="2:9" ht="15">
      <c r="B33" s="146" t="s">
        <v>4</v>
      </c>
      <c r="C33" s="150">
        <v>7</v>
      </c>
      <c r="D33" s="151">
        <v>0.28999999999999998</v>
      </c>
      <c r="E33" s="152">
        <v>0.43</v>
      </c>
      <c r="F33" s="152" t="s">
        <v>16</v>
      </c>
      <c r="G33" s="152">
        <v>0.28000000000000003</v>
      </c>
      <c r="H33" s="109" t="s">
        <v>16</v>
      </c>
      <c r="I33" s="156" t="s">
        <v>16</v>
      </c>
    </row>
    <row r="34" spans="2:9" ht="15">
      <c r="B34" s="145" t="s">
        <v>9</v>
      </c>
      <c r="C34" s="147">
        <v>4</v>
      </c>
      <c r="D34" s="148" t="s">
        <v>16</v>
      </c>
      <c r="E34" s="149">
        <v>0.25</v>
      </c>
      <c r="F34" s="149">
        <v>0.5</v>
      </c>
      <c r="G34" s="149">
        <v>0.25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>
        <v>4</v>
      </c>
      <c r="D35" s="116" t="s">
        <v>16</v>
      </c>
      <c r="E35" s="117">
        <v>0.75</v>
      </c>
      <c r="F35" s="117" t="s">
        <v>16</v>
      </c>
      <c r="G35" s="117">
        <v>0.25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9:O9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B17:Q17"/>
    <mergeCell ref="C18:C19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B28:I28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1CCF0"/>
  </sheetPr>
  <dimension ref="A1:Q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4" max="14" width="10.5" customWidth="1"/>
    <col min="15" max="15" width="10.33203125" customWidth="1"/>
    <col min="16" max="16" width="9.83203125" customWidth="1"/>
    <col min="17" max="17" width="10.5" customWidth="1"/>
  </cols>
  <sheetData>
    <row r="1" spans="1:17" ht="53.25" customHeight="1" thickBot="1">
      <c r="B1" s="14" t="s">
        <v>132</v>
      </c>
      <c r="F1" t="s">
        <v>16</v>
      </c>
    </row>
    <row r="2" spans="1:17" ht="24" customHeight="1">
      <c r="B2" s="183" t="s">
        <v>41</v>
      </c>
      <c r="C2" s="183"/>
      <c r="D2" s="183"/>
      <c r="E2" s="183"/>
      <c r="F2" s="183"/>
      <c r="G2" s="183"/>
      <c r="I2" s="183" t="s">
        <v>88</v>
      </c>
      <c r="J2" s="183"/>
      <c r="K2" s="183"/>
      <c r="M2" s="202" t="s">
        <v>89</v>
      </c>
      <c r="N2" s="202"/>
      <c r="O2" s="202"/>
      <c r="P2" s="202"/>
      <c r="Q2" s="202"/>
    </row>
    <row r="3" spans="1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1:17" ht="21.75" customHeight="1">
      <c r="B4" s="189" t="s">
        <v>30</v>
      </c>
      <c r="C4" s="189"/>
      <c r="D4" s="63">
        <v>9.6</v>
      </c>
      <c r="E4" s="64" t="s">
        <v>33</v>
      </c>
      <c r="F4" s="65">
        <v>34</v>
      </c>
      <c r="G4" s="66">
        <v>33</v>
      </c>
      <c r="I4" s="123" t="s">
        <v>52</v>
      </c>
      <c r="J4" s="159">
        <v>0.2</v>
      </c>
      <c r="K4" s="125">
        <v>1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1:17" ht="21.75" customHeight="1">
      <c r="B5" s="187" t="s">
        <v>13</v>
      </c>
      <c r="C5" s="187"/>
      <c r="D5" s="67">
        <v>14.4</v>
      </c>
      <c r="E5" s="67" t="s">
        <v>33</v>
      </c>
      <c r="F5" s="67">
        <v>40</v>
      </c>
      <c r="G5" s="68">
        <v>39</v>
      </c>
      <c r="I5" s="126" t="s">
        <v>53</v>
      </c>
      <c r="J5" s="160" t="s">
        <v>16</v>
      </c>
      <c r="K5" s="127" t="s">
        <v>74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1:17" ht="21.75" customHeight="1">
      <c r="B6" s="188" t="s">
        <v>11</v>
      </c>
      <c r="C6" s="188"/>
      <c r="D6" s="69">
        <v>3.2</v>
      </c>
      <c r="E6" s="70">
        <v>1</v>
      </c>
      <c r="F6" s="70">
        <v>7</v>
      </c>
      <c r="G6" s="71">
        <v>6</v>
      </c>
      <c r="I6" s="128" t="s">
        <v>54</v>
      </c>
      <c r="J6" s="161">
        <v>0.6</v>
      </c>
      <c r="K6" s="129">
        <v>3</v>
      </c>
      <c r="M6" s="203" t="s">
        <v>63</v>
      </c>
      <c r="N6" s="203"/>
      <c r="O6" s="203"/>
      <c r="P6" s="161">
        <v>0.4</v>
      </c>
      <c r="Q6" s="92">
        <v>2</v>
      </c>
    </row>
    <row r="7" spans="1:17" ht="21.75" customHeight="1">
      <c r="B7" s="187" t="s">
        <v>31</v>
      </c>
      <c r="C7" s="187"/>
      <c r="D7" s="67">
        <v>1.8</v>
      </c>
      <c r="E7" s="67">
        <v>0</v>
      </c>
      <c r="F7" s="67">
        <v>4</v>
      </c>
      <c r="G7" s="68">
        <v>4</v>
      </c>
      <c r="I7" s="126" t="s">
        <v>55</v>
      </c>
      <c r="J7" s="160" t="s">
        <v>16</v>
      </c>
      <c r="K7" s="127" t="s">
        <v>16</v>
      </c>
      <c r="M7" s="187" t="s">
        <v>64</v>
      </c>
      <c r="N7" s="187"/>
      <c r="O7" s="187"/>
      <c r="P7" s="160">
        <v>0.4</v>
      </c>
      <c r="Q7" s="91">
        <v>2</v>
      </c>
    </row>
    <row r="8" spans="1:17" ht="21.75" customHeight="1">
      <c r="B8" s="188" t="s">
        <v>34</v>
      </c>
      <c r="C8" s="188"/>
      <c r="D8" s="69">
        <v>2.5</v>
      </c>
      <c r="E8" s="70">
        <v>1</v>
      </c>
      <c r="F8" s="70">
        <v>4</v>
      </c>
      <c r="G8" s="71">
        <v>3</v>
      </c>
      <c r="I8" s="128" t="s">
        <v>56</v>
      </c>
      <c r="J8" s="161" t="s">
        <v>16</v>
      </c>
      <c r="K8" s="129" t="s">
        <v>16</v>
      </c>
      <c r="M8" s="203" t="s">
        <v>65</v>
      </c>
      <c r="N8" s="203"/>
      <c r="O8" s="203"/>
      <c r="P8" s="161">
        <v>0.2</v>
      </c>
      <c r="Q8" s="92">
        <v>1</v>
      </c>
    </row>
    <row r="9" spans="1:17" ht="21.75" customHeight="1">
      <c r="B9" s="187" t="s">
        <v>32</v>
      </c>
      <c r="C9" s="187"/>
      <c r="D9" s="67">
        <v>0.5</v>
      </c>
      <c r="E9" s="67">
        <v>0</v>
      </c>
      <c r="F9" s="67">
        <v>1</v>
      </c>
      <c r="G9" s="68">
        <v>1</v>
      </c>
      <c r="I9" s="126" t="s">
        <v>57</v>
      </c>
      <c r="J9" s="160" t="s">
        <v>16</v>
      </c>
      <c r="K9" s="127" t="s">
        <v>16</v>
      </c>
      <c r="M9" s="187" t="s">
        <v>66</v>
      </c>
      <c r="N9" s="187"/>
      <c r="O9" s="187"/>
      <c r="P9" s="160" t="s">
        <v>16</v>
      </c>
      <c r="Q9" s="91" t="s">
        <v>16</v>
      </c>
    </row>
    <row r="10" spans="1:17" ht="21.75" customHeight="1">
      <c r="B10" s="188" t="s">
        <v>26</v>
      </c>
      <c r="C10" s="188"/>
      <c r="D10" s="69">
        <v>1.5</v>
      </c>
      <c r="E10" s="70">
        <v>0</v>
      </c>
      <c r="F10" s="70">
        <v>6</v>
      </c>
      <c r="G10" s="71">
        <v>6</v>
      </c>
      <c r="I10" s="128" t="s">
        <v>58</v>
      </c>
      <c r="J10" s="161" t="s">
        <v>16</v>
      </c>
      <c r="K10" s="129" t="s">
        <v>16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1:17" ht="21.75" customHeight="1">
      <c r="B11" s="187" t="s">
        <v>35</v>
      </c>
      <c r="C11" s="187"/>
      <c r="D11" s="67">
        <v>4.5</v>
      </c>
      <c r="E11" s="67">
        <v>1</v>
      </c>
      <c r="F11" s="67">
        <v>10</v>
      </c>
      <c r="G11" s="68">
        <v>9</v>
      </c>
      <c r="I11" s="126" t="s">
        <v>59</v>
      </c>
      <c r="J11" s="160">
        <v>0.2</v>
      </c>
      <c r="K11" s="127">
        <v>1</v>
      </c>
      <c r="M11" s="187" t="s">
        <v>50</v>
      </c>
      <c r="N11" s="187"/>
      <c r="O11" s="187"/>
      <c r="P11" s="160" t="s">
        <v>16</v>
      </c>
      <c r="Q11" s="91" t="s">
        <v>16</v>
      </c>
    </row>
    <row r="12" spans="1:17" ht="21.75" customHeight="1" thickBot="1">
      <c r="B12" s="188" t="s">
        <v>6</v>
      </c>
      <c r="C12" s="188"/>
      <c r="D12" s="72">
        <v>33500</v>
      </c>
      <c r="E12" s="72">
        <v>19000</v>
      </c>
      <c r="F12" s="72">
        <v>40000</v>
      </c>
      <c r="G12" s="73">
        <f>F12-E12</f>
        <v>21000</v>
      </c>
      <c r="I12" s="128" t="s">
        <v>60</v>
      </c>
      <c r="J12" s="161" t="s">
        <v>16</v>
      </c>
      <c r="K12" s="129" t="s">
        <v>16</v>
      </c>
      <c r="M12" s="191" t="s">
        <v>51</v>
      </c>
      <c r="N12" s="191"/>
      <c r="O12" s="191"/>
      <c r="P12" s="130">
        <f>SUM(P4:P11)</f>
        <v>1</v>
      </c>
      <c r="Q12" s="93">
        <f>SUM(Q4:Q11)</f>
        <v>5</v>
      </c>
    </row>
    <row r="13" spans="1:17" ht="21.75" customHeight="1">
      <c r="B13" s="187" t="s">
        <v>5</v>
      </c>
      <c r="C13" s="187"/>
      <c r="D13" s="28">
        <v>7750</v>
      </c>
      <c r="E13" s="28">
        <v>0</v>
      </c>
      <c r="F13" s="28">
        <v>24000</v>
      </c>
      <c r="G13" s="74">
        <f>F13-E13</f>
        <v>24000</v>
      </c>
      <c r="I13" s="126" t="s">
        <v>61</v>
      </c>
      <c r="J13" s="160" t="s">
        <v>16</v>
      </c>
      <c r="K13" s="127" t="s">
        <v>16</v>
      </c>
    </row>
    <row r="14" spans="1:17" ht="21.75" customHeight="1" thickBot="1">
      <c r="B14" s="193" t="s">
        <v>7</v>
      </c>
      <c r="C14" s="193"/>
      <c r="D14" s="75">
        <v>41250</v>
      </c>
      <c r="E14" s="75">
        <v>26000</v>
      </c>
      <c r="F14" s="75">
        <v>60000</v>
      </c>
      <c r="G14" s="76">
        <f>F14-E14</f>
        <v>34000</v>
      </c>
      <c r="I14" s="131" t="s">
        <v>51</v>
      </c>
      <c r="J14" s="130">
        <f>SUM(J4:J13)</f>
        <v>1</v>
      </c>
      <c r="K14" s="93">
        <f>SUM(K4:K13)</f>
        <v>5</v>
      </c>
    </row>
    <row r="16" spans="1:17" ht="15" thickBo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4" customHeight="1">
      <c r="A17" s="2"/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34.5" customHeight="1">
      <c r="A18" s="2"/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86"/>
      <c r="O18" s="190" t="s">
        <v>8</v>
      </c>
      <c r="P18" s="190"/>
      <c r="Q18" s="194" t="s">
        <v>17</v>
      </c>
    </row>
    <row r="19" spans="1:17" ht="15">
      <c r="A19" s="2"/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1:17" ht="18" customHeight="1">
      <c r="A20" s="2"/>
      <c r="B20" s="94" t="s">
        <v>1</v>
      </c>
      <c r="C20" s="19">
        <v>500</v>
      </c>
      <c r="D20" s="163">
        <v>2</v>
      </c>
      <c r="E20" s="21">
        <v>27500</v>
      </c>
      <c r="F20" s="22">
        <v>27500</v>
      </c>
      <c r="G20" s="22">
        <v>19000</v>
      </c>
      <c r="H20" s="22">
        <v>36000</v>
      </c>
      <c r="I20" s="21">
        <v>15000</v>
      </c>
      <c r="J20" s="22">
        <v>14000</v>
      </c>
      <c r="K20" s="22">
        <v>7000</v>
      </c>
      <c r="L20" s="22">
        <v>24000</v>
      </c>
      <c r="M20" s="21">
        <v>33333.333333333336</v>
      </c>
      <c r="N20" s="22">
        <v>26000</v>
      </c>
      <c r="O20" s="22">
        <v>14000</v>
      </c>
      <c r="P20" s="22">
        <v>60000</v>
      </c>
      <c r="Q20" s="168">
        <v>0.5</v>
      </c>
    </row>
    <row r="21" spans="1:17" ht="18" customHeight="1">
      <c r="A21" s="2"/>
      <c r="B21" s="95" t="s">
        <v>2</v>
      </c>
      <c r="C21" s="25"/>
      <c r="D21" s="26" t="s">
        <v>16</v>
      </c>
      <c r="E21" s="27"/>
      <c r="F21" s="28"/>
      <c r="G21" s="28"/>
      <c r="H21" s="29"/>
      <c r="I21" s="27"/>
      <c r="J21" s="28"/>
      <c r="K21" s="28"/>
      <c r="L21" s="29"/>
      <c r="M21" s="27"/>
      <c r="N21" s="28"/>
      <c r="O21" s="28"/>
      <c r="P21" s="29"/>
      <c r="Q21" s="30"/>
    </row>
    <row r="22" spans="1:17" ht="18" customHeight="1">
      <c r="A22" s="2"/>
      <c r="B22" s="96" t="s">
        <v>3</v>
      </c>
      <c r="C22" s="32">
        <v>13000</v>
      </c>
      <c r="D22" s="33">
        <v>1</v>
      </c>
      <c r="E22" s="34">
        <v>40000</v>
      </c>
      <c r="F22" s="35"/>
      <c r="G22" s="35"/>
      <c r="H22" s="35"/>
      <c r="I22" s="34">
        <v>0</v>
      </c>
      <c r="J22" s="35"/>
      <c r="K22" s="35"/>
      <c r="L22" s="35"/>
      <c r="M22" s="34">
        <v>40000</v>
      </c>
      <c r="N22" s="35"/>
      <c r="O22" s="35"/>
      <c r="P22" s="35"/>
      <c r="Q22" s="36">
        <v>1</v>
      </c>
    </row>
    <row r="23" spans="1:17" ht="18" customHeight="1">
      <c r="A23" s="2"/>
      <c r="B23" s="95" t="s">
        <v>4</v>
      </c>
      <c r="C23" s="25"/>
      <c r="D23" s="26"/>
      <c r="E23" s="27"/>
      <c r="F23" s="28"/>
      <c r="G23" s="28"/>
      <c r="H23" s="29"/>
      <c r="I23" s="27"/>
      <c r="J23" s="28"/>
      <c r="K23" s="28"/>
      <c r="L23" s="29"/>
      <c r="M23" s="27"/>
      <c r="N23" s="28"/>
      <c r="O23" s="28"/>
      <c r="P23" s="29"/>
      <c r="Q23" s="30"/>
    </row>
    <row r="24" spans="1:17" ht="18" customHeight="1">
      <c r="A24" s="2"/>
      <c r="B24" s="96" t="s">
        <v>9</v>
      </c>
      <c r="C24" s="32"/>
      <c r="D24" s="33"/>
      <c r="E24" s="34"/>
      <c r="F24" s="35"/>
      <c r="G24" s="35"/>
      <c r="H24" s="35"/>
      <c r="I24" s="34"/>
      <c r="J24" s="35"/>
      <c r="K24" s="35"/>
      <c r="L24" s="35"/>
      <c r="M24" s="34"/>
      <c r="N24" s="35"/>
      <c r="O24" s="35"/>
      <c r="P24" s="35"/>
      <c r="Q24" s="36"/>
    </row>
    <row r="25" spans="1:17" ht="18" customHeight="1" thickBot="1">
      <c r="A25" s="2"/>
      <c r="B25" s="97" t="s">
        <v>10</v>
      </c>
      <c r="C25" s="37">
        <v>35000</v>
      </c>
      <c r="D25" s="38">
        <v>1</v>
      </c>
      <c r="E25" s="39">
        <v>39000</v>
      </c>
      <c r="F25" s="40"/>
      <c r="G25" s="40"/>
      <c r="H25" s="41"/>
      <c r="I25" s="39">
        <v>0</v>
      </c>
      <c r="J25" s="40"/>
      <c r="K25" s="40"/>
      <c r="L25" s="41"/>
      <c r="M25" s="39">
        <v>39000</v>
      </c>
      <c r="N25" s="40"/>
      <c r="O25" s="40"/>
      <c r="P25" s="41"/>
      <c r="Q25" s="42">
        <v>1</v>
      </c>
    </row>
    <row r="28" spans="1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1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1:17" ht="15">
      <c r="B30" s="164" t="s">
        <v>1</v>
      </c>
      <c r="C30" s="165">
        <v>2</v>
      </c>
      <c r="D30" s="166">
        <v>0.5</v>
      </c>
      <c r="E30" s="167">
        <v>0.5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1:17" ht="15">
      <c r="B31" s="106" t="s">
        <v>2</v>
      </c>
      <c r="C31" s="107" t="s">
        <v>16</v>
      </c>
      <c r="D31" s="108" t="s">
        <v>16</v>
      </c>
      <c r="E31" s="109" t="s">
        <v>16</v>
      </c>
      <c r="F31" s="109" t="s">
        <v>16</v>
      </c>
      <c r="G31" s="109" t="s">
        <v>16</v>
      </c>
      <c r="H31" s="109" t="s">
        <v>16</v>
      </c>
      <c r="I31" s="156" t="s">
        <v>16</v>
      </c>
    </row>
    <row r="32" spans="1:17" ht="15">
      <c r="B32" s="110" t="s">
        <v>3</v>
      </c>
      <c r="C32" s="111">
        <v>1</v>
      </c>
      <c r="D32" s="112" t="s">
        <v>16</v>
      </c>
      <c r="E32" s="113">
        <v>1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 ht="15">
      <c r="B33" s="106" t="s">
        <v>4</v>
      </c>
      <c r="C33" s="107" t="s">
        <v>16</v>
      </c>
      <c r="D33" s="108" t="s">
        <v>16</v>
      </c>
      <c r="E33" s="109" t="s">
        <v>16</v>
      </c>
      <c r="F33" s="109" t="s">
        <v>16</v>
      </c>
      <c r="G33" s="109" t="s">
        <v>16</v>
      </c>
      <c r="H33" s="109" t="s">
        <v>16</v>
      </c>
      <c r="I33" s="156" t="s">
        <v>16</v>
      </c>
    </row>
    <row r="34" spans="2:9" ht="15">
      <c r="B34" s="110" t="s">
        <v>9</v>
      </c>
      <c r="C34" s="111" t="s">
        <v>16</v>
      </c>
      <c r="D34" s="112" t="s">
        <v>16</v>
      </c>
      <c r="E34" s="113" t="s">
        <v>16</v>
      </c>
      <c r="F34" s="113" t="s">
        <v>16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>
        <v>1</v>
      </c>
      <c r="D35" s="116" t="s">
        <v>16</v>
      </c>
      <c r="E35" s="117">
        <v>1</v>
      </c>
      <c r="F35" s="117" t="s">
        <v>16</v>
      </c>
      <c r="G35" s="117" t="s">
        <v>16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9:O9"/>
    <mergeCell ref="B28:I28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B17:Q17"/>
    <mergeCell ref="C18:C19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Q36"/>
  <sheetViews>
    <sheetView showGridLines="0" workbookViewId="0">
      <selection activeCell="B1" sqref="B1:F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4" max="14" width="10.5" customWidth="1"/>
    <col min="15" max="15" width="10.33203125" customWidth="1"/>
    <col min="16" max="16" width="18" customWidth="1"/>
    <col min="17" max="17" width="10.5" customWidth="1"/>
  </cols>
  <sheetData>
    <row r="1" spans="2:17" ht="53.25" customHeight="1" thickBot="1">
      <c r="B1" s="207" t="s">
        <v>119</v>
      </c>
      <c r="C1" s="207"/>
      <c r="D1" s="207"/>
      <c r="E1" s="207"/>
      <c r="F1" s="207"/>
    </row>
    <row r="2" spans="2:17" ht="24" customHeight="1">
      <c r="B2" s="183" t="s">
        <v>42</v>
      </c>
      <c r="C2" s="183"/>
      <c r="D2" s="183"/>
      <c r="E2" s="183"/>
      <c r="F2" s="183"/>
      <c r="G2" s="183"/>
      <c r="I2" s="183" t="s">
        <v>90</v>
      </c>
      <c r="J2" s="183"/>
      <c r="K2" s="183"/>
      <c r="M2" s="202" t="s">
        <v>91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2.5</v>
      </c>
      <c r="E4" s="64" t="s">
        <v>33</v>
      </c>
      <c r="F4" s="65">
        <v>6</v>
      </c>
      <c r="G4" s="66">
        <v>5</v>
      </c>
      <c r="I4" s="123" t="s">
        <v>52</v>
      </c>
      <c r="J4" s="159" t="s">
        <v>16</v>
      </c>
      <c r="K4" s="125" t="s">
        <v>16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20</v>
      </c>
      <c r="E5" s="67">
        <v>8</v>
      </c>
      <c r="F5" s="67">
        <v>31</v>
      </c>
      <c r="G5" s="68">
        <v>23</v>
      </c>
      <c r="I5" s="126" t="s">
        <v>53</v>
      </c>
      <c r="J5" s="160" t="s">
        <v>16</v>
      </c>
      <c r="K5" s="127" t="s">
        <v>74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7.25</v>
      </c>
      <c r="E6" s="70">
        <v>3</v>
      </c>
      <c r="F6" s="70">
        <v>13</v>
      </c>
      <c r="G6" s="71">
        <v>10</v>
      </c>
      <c r="I6" s="128" t="s">
        <v>54</v>
      </c>
      <c r="J6" s="161">
        <v>0.25</v>
      </c>
      <c r="K6" s="129">
        <v>1</v>
      </c>
      <c r="M6" s="203" t="s">
        <v>63</v>
      </c>
      <c r="N6" s="203"/>
      <c r="O6" s="203"/>
      <c r="P6" s="161" t="s">
        <v>16</v>
      </c>
      <c r="Q6" s="92" t="s">
        <v>16</v>
      </c>
    </row>
    <row r="7" spans="2:17" ht="21.75" customHeight="1">
      <c r="B7" s="187" t="s">
        <v>31</v>
      </c>
      <c r="C7" s="187"/>
      <c r="D7" s="67">
        <v>2.2999999999999998</v>
      </c>
      <c r="E7" s="67">
        <v>0</v>
      </c>
      <c r="F7" s="67">
        <v>7</v>
      </c>
      <c r="G7" s="68">
        <v>7</v>
      </c>
      <c r="I7" s="126" t="s">
        <v>55</v>
      </c>
      <c r="J7" s="160">
        <v>0.25</v>
      </c>
      <c r="K7" s="127">
        <v>1</v>
      </c>
      <c r="M7" s="187" t="s">
        <v>64</v>
      </c>
      <c r="N7" s="187"/>
      <c r="O7" s="187"/>
      <c r="P7" s="160">
        <v>0.25</v>
      </c>
      <c r="Q7" s="91">
        <v>1</v>
      </c>
    </row>
    <row r="8" spans="2:17" ht="21.75" customHeight="1">
      <c r="B8" s="188" t="s">
        <v>34</v>
      </c>
      <c r="C8" s="188"/>
      <c r="D8" s="69">
        <v>2.5</v>
      </c>
      <c r="E8" s="70">
        <v>2</v>
      </c>
      <c r="F8" s="70">
        <v>3</v>
      </c>
      <c r="G8" s="71">
        <v>1</v>
      </c>
      <c r="I8" s="128" t="s">
        <v>56</v>
      </c>
      <c r="J8" s="161" t="s">
        <v>16</v>
      </c>
      <c r="K8" s="129" t="s">
        <v>16</v>
      </c>
      <c r="M8" s="203" t="s">
        <v>65</v>
      </c>
      <c r="N8" s="203"/>
      <c r="O8" s="203"/>
      <c r="P8" s="161">
        <v>0.25</v>
      </c>
      <c r="Q8" s="92">
        <v>1</v>
      </c>
    </row>
    <row r="9" spans="2:17" ht="21.75" customHeight="1">
      <c r="B9" s="187" t="s">
        <v>32</v>
      </c>
      <c r="C9" s="187"/>
      <c r="D9" s="67">
        <v>1.8</v>
      </c>
      <c r="E9" s="67">
        <v>1</v>
      </c>
      <c r="F9" s="67">
        <v>4</v>
      </c>
      <c r="G9" s="68">
        <v>3</v>
      </c>
      <c r="I9" s="126" t="s">
        <v>57</v>
      </c>
      <c r="J9" s="160" t="s">
        <v>16</v>
      </c>
      <c r="K9" s="127" t="s">
        <v>16</v>
      </c>
      <c r="M9" s="187" t="s">
        <v>66</v>
      </c>
      <c r="N9" s="187"/>
      <c r="O9" s="187"/>
      <c r="P9" s="160" t="s">
        <v>16</v>
      </c>
      <c r="Q9" s="91" t="s">
        <v>16</v>
      </c>
    </row>
    <row r="10" spans="2:17" ht="21.75" customHeight="1">
      <c r="B10" s="188" t="s">
        <v>26</v>
      </c>
      <c r="C10" s="188"/>
      <c r="D10" s="69">
        <v>0.5</v>
      </c>
      <c r="E10" s="70">
        <v>0</v>
      </c>
      <c r="F10" s="70">
        <v>2</v>
      </c>
      <c r="G10" s="71">
        <v>2</v>
      </c>
      <c r="I10" s="128" t="s">
        <v>58</v>
      </c>
      <c r="J10" s="161">
        <v>0.5</v>
      </c>
      <c r="K10" s="129">
        <v>2</v>
      </c>
      <c r="M10" s="203" t="s">
        <v>67</v>
      </c>
      <c r="N10" s="203"/>
      <c r="O10" s="203"/>
      <c r="P10" s="161">
        <v>0.5</v>
      </c>
      <c r="Q10" s="92">
        <v>2</v>
      </c>
    </row>
    <row r="11" spans="2:17" ht="21.75" customHeight="1">
      <c r="B11" s="187" t="s">
        <v>35</v>
      </c>
      <c r="C11" s="187"/>
      <c r="D11" s="67">
        <v>4.8</v>
      </c>
      <c r="E11" s="67">
        <v>3</v>
      </c>
      <c r="F11" s="67">
        <v>7</v>
      </c>
      <c r="G11" s="68">
        <v>4</v>
      </c>
      <c r="I11" s="126" t="s">
        <v>59</v>
      </c>
      <c r="J11" s="160" t="s">
        <v>16</v>
      </c>
      <c r="K11" s="127" t="s">
        <v>16</v>
      </c>
      <c r="M11" s="187" t="s">
        <v>50</v>
      </c>
      <c r="N11" s="187"/>
      <c r="O11" s="187"/>
      <c r="P11" s="160" t="s">
        <v>16</v>
      </c>
      <c r="Q11" s="91" t="s">
        <v>16</v>
      </c>
    </row>
    <row r="12" spans="2:17" ht="21.75" customHeight="1" thickBot="1">
      <c r="B12" s="188" t="s">
        <v>6</v>
      </c>
      <c r="C12" s="188"/>
      <c r="D12" s="72">
        <v>60250</v>
      </c>
      <c r="E12" s="72">
        <v>52000</v>
      </c>
      <c r="F12" s="72">
        <v>76000</v>
      </c>
      <c r="G12" s="73">
        <f>F12-E12</f>
        <v>24000</v>
      </c>
      <c r="I12" s="128" t="s">
        <v>60</v>
      </c>
      <c r="J12" s="161" t="s">
        <v>16</v>
      </c>
      <c r="K12" s="129" t="s">
        <v>16</v>
      </c>
      <c r="M12" s="191" t="s">
        <v>51</v>
      </c>
      <c r="N12" s="191"/>
      <c r="O12" s="191"/>
      <c r="P12" s="130">
        <f>SUM(P4:P11)</f>
        <v>1</v>
      </c>
      <c r="Q12" s="93">
        <f>SUM(Q4:Q11)</f>
        <v>4</v>
      </c>
    </row>
    <row r="13" spans="2:17" ht="21.75" customHeight="1">
      <c r="B13" s="187" t="s">
        <v>5</v>
      </c>
      <c r="C13" s="187"/>
      <c r="D13" s="28">
        <v>2000</v>
      </c>
      <c r="E13" s="28">
        <v>0</v>
      </c>
      <c r="F13" s="28">
        <v>4000</v>
      </c>
      <c r="G13" s="74">
        <f>F13-E13</f>
        <v>4000</v>
      </c>
      <c r="I13" s="126" t="s">
        <v>61</v>
      </c>
      <c r="J13" s="160" t="s">
        <v>16</v>
      </c>
      <c r="K13" s="127" t="s">
        <v>16</v>
      </c>
    </row>
    <row r="14" spans="2:17" ht="21.75" customHeight="1" thickBot="1">
      <c r="B14" s="193" t="s">
        <v>7</v>
      </c>
      <c r="C14" s="193"/>
      <c r="D14" s="75">
        <v>62250</v>
      </c>
      <c r="E14" s="75">
        <v>5200</v>
      </c>
      <c r="F14" s="75">
        <v>80000</v>
      </c>
      <c r="G14" s="76">
        <f>F14-E14</f>
        <v>74800</v>
      </c>
      <c r="I14" s="131" t="s">
        <v>51</v>
      </c>
      <c r="J14" s="130">
        <f>SUM(J4:J13)</f>
        <v>1</v>
      </c>
      <c r="K14" s="93">
        <f>SUM(K4:K13)</f>
        <v>4</v>
      </c>
    </row>
    <row r="16" spans="2:17" ht="15" thickBot="1"/>
    <row r="17" spans="1:17" ht="24" customHeight="1">
      <c r="A17" s="2"/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34.5" customHeight="1">
      <c r="A18" s="2"/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86"/>
      <c r="O18" s="190" t="s">
        <v>8</v>
      </c>
      <c r="P18" s="190"/>
      <c r="Q18" s="194" t="s">
        <v>17</v>
      </c>
    </row>
    <row r="19" spans="1:17" ht="20.25" customHeight="1">
      <c r="A19" s="2"/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1:17" ht="18" customHeight="1">
      <c r="A20" s="2"/>
      <c r="B20" s="94" t="s">
        <v>1</v>
      </c>
      <c r="C20" s="19"/>
      <c r="D20" s="20"/>
      <c r="E20" s="21"/>
      <c r="F20" s="22"/>
      <c r="G20" s="22"/>
      <c r="H20" s="22"/>
      <c r="I20" s="21"/>
      <c r="J20" s="22"/>
      <c r="K20" s="22"/>
      <c r="L20" s="22"/>
      <c r="M20" s="21"/>
      <c r="N20" s="22"/>
      <c r="O20" s="22"/>
      <c r="P20" s="22"/>
      <c r="Q20" s="23"/>
    </row>
    <row r="21" spans="1:17" ht="18" customHeight="1">
      <c r="A21" s="2"/>
      <c r="B21" s="95" t="s">
        <v>2</v>
      </c>
      <c r="C21" s="25"/>
      <c r="D21" s="26"/>
      <c r="E21" s="27"/>
      <c r="F21" s="28"/>
      <c r="G21" s="28"/>
      <c r="H21" s="29"/>
      <c r="I21" s="27"/>
      <c r="J21" s="28"/>
      <c r="K21" s="28"/>
      <c r="L21" s="29"/>
      <c r="M21" s="27"/>
      <c r="N21" s="28"/>
      <c r="O21" s="28"/>
      <c r="P21" s="29"/>
      <c r="Q21" s="30"/>
    </row>
    <row r="22" spans="1:17" ht="18" customHeight="1">
      <c r="A22" s="2"/>
      <c r="B22" s="96" t="s">
        <v>3</v>
      </c>
      <c r="C22" s="32">
        <v>13500</v>
      </c>
      <c r="D22" s="33">
        <v>2</v>
      </c>
      <c r="E22" s="34">
        <v>52000</v>
      </c>
      <c r="F22" s="35">
        <v>52000</v>
      </c>
      <c r="G22" s="35">
        <v>52000</v>
      </c>
      <c r="H22" s="35">
        <v>52000</v>
      </c>
      <c r="I22" s="34">
        <v>0</v>
      </c>
      <c r="J22" s="35">
        <v>0</v>
      </c>
      <c r="K22" s="35">
        <v>0</v>
      </c>
      <c r="L22" s="35">
        <v>0</v>
      </c>
      <c r="M22" s="34">
        <v>52000</v>
      </c>
      <c r="N22" s="35">
        <v>52000</v>
      </c>
      <c r="O22" s="35">
        <v>52000</v>
      </c>
      <c r="P22" s="35">
        <v>52000</v>
      </c>
      <c r="Q22" s="36">
        <v>0</v>
      </c>
    </row>
    <row r="23" spans="1:17" ht="18" customHeight="1">
      <c r="A23" s="2"/>
      <c r="B23" s="95" t="s">
        <v>4</v>
      </c>
      <c r="C23" s="25"/>
      <c r="D23" s="26"/>
      <c r="E23" s="27"/>
      <c r="F23" s="28"/>
      <c r="G23" s="28"/>
      <c r="H23" s="29"/>
      <c r="I23" s="27"/>
      <c r="J23" s="28"/>
      <c r="K23" s="28"/>
      <c r="L23" s="29"/>
      <c r="M23" s="27"/>
      <c r="N23" s="28"/>
      <c r="O23" s="28"/>
      <c r="P23" s="29"/>
      <c r="Q23" s="30"/>
    </row>
    <row r="24" spans="1:17" ht="18" customHeight="1">
      <c r="A24" s="2"/>
      <c r="B24" s="96" t="s">
        <v>9</v>
      </c>
      <c r="C24" s="32"/>
      <c r="D24" s="33"/>
      <c r="E24" s="34"/>
      <c r="F24" s="35"/>
      <c r="G24" s="35"/>
      <c r="H24" s="35"/>
      <c r="I24" s="34"/>
      <c r="J24" s="35"/>
      <c r="K24" s="35"/>
      <c r="L24" s="35"/>
      <c r="M24" s="34"/>
      <c r="N24" s="35"/>
      <c r="O24" s="35"/>
      <c r="P24" s="35"/>
      <c r="Q24" s="36"/>
    </row>
    <row r="25" spans="1:17" ht="18" customHeight="1" thickBot="1">
      <c r="A25" s="2"/>
      <c r="B25" s="97" t="s">
        <v>10</v>
      </c>
      <c r="C25" s="37" t="s">
        <v>78</v>
      </c>
      <c r="D25" s="38">
        <v>2</v>
      </c>
      <c r="E25" s="39">
        <v>68500</v>
      </c>
      <c r="F25" s="40">
        <v>68500</v>
      </c>
      <c r="G25" s="40">
        <v>61000</v>
      </c>
      <c r="H25" s="41">
        <v>76000</v>
      </c>
      <c r="I25" s="39">
        <v>4000</v>
      </c>
      <c r="J25" s="40">
        <v>4000</v>
      </c>
      <c r="K25" s="40">
        <v>4000</v>
      </c>
      <c r="L25" s="41">
        <v>4000</v>
      </c>
      <c r="M25" s="39">
        <v>72500</v>
      </c>
      <c r="N25" s="40">
        <v>72500</v>
      </c>
      <c r="O25" s="40">
        <v>65000</v>
      </c>
      <c r="P25" s="41">
        <v>80000</v>
      </c>
      <c r="Q25" s="42">
        <v>1</v>
      </c>
    </row>
    <row r="28" spans="1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1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1:17" ht="15">
      <c r="B30" s="102" t="s">
        <v>1</v>
      </c>
      <c r="C30" s="119" t="s">
        <v>16</v>
      </c>
      <c r="D30" s="104" t="s">
        <v>16</v>
      </c>
      <c r="E30" s="105" t="s">
        <v>16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1:17" ht="15">
      <c r="B31" s="106" t="s">
        <v>2</v>
      </c>
      <c r="C31" s="120" t="s">
        <v>16</v>
      </c>
      <c r="D31" s="108" t="s">
        <v>16</v>
      </c>
      <c r="E31" s="109" t="s">
        <v>16</v>
      </c>
      <c r="F31" s="109" t="s">
        <v>16</v>
      </c>
      <c r="G31" s="109" t="s">
        <v>16</v>
      </c>
      <c r="H31" s="109" t="s">
        <v>16</v>
      </c>
      <c r="I31" s="156" t="s">
        <v>16</v>
      </c>
    </row>
    <row r="32" spans="1:17" ht="15">
      <c r="B32" s="110" t="s">
        <v>3</v>
      </c>
      <c r="C32" s="121">
        <v>2</v>
      </c>
      <c r="D32" s="112">
        <v>1</v>
      </c>
      <c r="E32" s="113" t="s">
        <v>16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 ht="15">
      <c r="B33" s="106" t="s">
        <v>4</v>
      </c>
      <c r="C33" s="120" t="s">
        <v>16</v>
      </c>
      <c r="D33" s="108" t="s">
        <v>16</v>
      </c>
      <c r="E33" s="109" t="s">
        <v>16</v>
      </c>
      <c r="F33" s="109" t="s">
        <v>16</v>
      </c>
      <c r="G33" s="109" t="s">
        <v>16</v>
      </c>
      <c r="H33" s="109" t="s">
        <v>16</v>
      </c>
      <c r="I33" s="156" t="s">
        <v>16</v>
      </c>
    </row>
    <row r="34" spans="2:9" ht="15">
      <c r="B34" s="110" t="s">
        <v>9</v>
      </c>
      <c r="C34" s="121" t="s">
        <v>16</v>
      </c>
      <c r="D34" s="112" t="s">
        <v>16</v>
      </c>
      <c r="E34" s="113" t="s">
        <v>16</v>
      </c>
      <c r="F34" s="113" t="s">
        <v>16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22">
        <v>2</v>
      </c>
      <c r="D35" s="116" t="s">
        <v>16</v>
      </c>
      <c r="E35" s="117" t="s">
        <v>16</v>
      </c>
      <c r="F35" s="117">
        <v>1</v>
      </c>
      <c r="G35" s="117" t="s">
        <v>16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8">
    <mergeCell ref="B9:C9"/>
    <mergeCell ref="B10:C10"/>
    <mergeCell ref="B18:B19"/>
    <mergeCell ref="B13:C13"/>
    <mergeCell ref="B28:I28"/>
    <mergeCell ref="B11:C11"/>
    <mergeCell ref="B12:C12"/>
    <mergeCell ref="D18:D19"/>
    <mergeCell ref="B14:C14"/>
    <mergeCell ref="B3:C3"/>
    <mergeCell ref="B4:C4"/>
    <mergeCell ref="M8:O8"/>
    <mergeCell ref="M7:O7"/>
    <mergeCell ref="M6:O6"/>
    <mergeCell ref="M5:O5"/>
    <mergeCell ref="B5:C5"/>
    <mergeCell ref="M3:O3"/>
    <mergeCell ref="M2:Q2"/>
    <mergeCell ref="M12:O12"/>
    <mergeCell ref="M11:O11"/>
    <mergeCell ref="M10:O10"/>
    <mergeCell ref="M9:O9"/>
    <mergeCell ref="B1:F1"/>
    <mergeCell ref="Q18:Q19"/>
    <mergeCell ref="E18:F18"/>
    <mergeCell ref="G18:H18"/>
    <mergeCell ref="I18:J18"/>
    <mergeCell ref="K18:L18"/>
    <mergeCell ref="M18:N18"/>
    <mergeCell ref="I2:K2"/>
    <mergeCell ref="B6:C6"/>
    <mergeCell ref="O18:P18"/>
    <mergeCell ref="B7:C7"/>
    <mergeCell ref="B8:C8"/>
    <mergeCell ref="B17:Q17"/>
    <mergeCell ref="C18:C19"/>
    <mergeCell ref="B2:G2"/>
    <mergeCell ref="M4:O4"/>
  </mergeCells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Q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3" max="13" width="8.5" customWidth="1"/>
    <col min="14" max="14" width="10.5" customWidth="1"/>
    <col min="15" max="15" width="10.33203125" customWidth="1"/>
    <col min="16" max="16" width="18" customWidth="1"/>
    <col min="17" max="17" width="10.5" customWidth="1"/>
  </cols>
  <sheetData>
    <row r="1" spans="2:17" ht="53.25" customHeight="1" thickBot="1">
      <c r="B1" s="14" t="s">
        <v>120</v>
      </c>
      <c r="F1" t="s">
        <v>16</v>
      </c>
    </row>
    <row r="2" spans="2:17" ht="18">
      <c r="B2" s="183" t="s">
        <v>39</v>
      </c>
      <c r="C2" s="183"/>
      <c r="D2" s="183"/>
      <c r="E2" s="183"/>
      <c r="F2" s="183"/>
      <c r="G2" s="183"/>
      <c r="I2" s="183" t="s">
        <v>84</v>
      </c>
      <c r="J2" s="183"/>
      <c r="K2" s="183"/>
      <c r="M2" s="202" t="s">
        <v>85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2.5</v>
      </c>
      <c r="E4" s="64" t="s">
        <v>33</v>
      </c>
      <c r="F4" s="65">
        <v>9</v>
      </c>
      <c r="G4" s="66">
        <v>8</v>
      </c>
      <c r="I4" s="123" t="s">
        <v>52</v>
      </c>
      <c r="J4" s="159">
        <v>0.33</v>
      </c>
      <c r="K4" s="125">
        <v>2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12.3</v>
      </c>
      <c r="E5" s="67">
        <v>5</v>
      </c>
      <c r="F5" s="67">
        <v>30</v>
      </c>
      <c r="G5" s="68">
        <v>25</v>
      </c>
      <c r="I5" s="126" t="s">
        <v>53</v>
      </c>
      <c r="J5" s="160" t="s">
        <v>16</v>
      </c>
      <c r="K5" s="127" t="s">
        <v>74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4.7</v>
      </c>
      <c r="E6" s="70">
        <v>2</v>
      </c>
      <c r="F6" s="70">
        <v>8</v>
      </c>
      <c r="G6" s="71">
        <v>6</v>
      </c>
      <c r="I6" s="128" t="s">
        <v>54</v>
      </c>
      <c r="J6" s="161" t="s">
        <v>16</v>
      </c>
      <c r="K6" s="129" t="s">
        <v>16</v>
      </c>
      <c r="M6" s="203" t="s">
        <v>63</v>
      </c>
      <c r="N6" s="203"/>
      <c r="O6" s="203"/>
      <c r="P6" s="161">
        <v>0.5</v>
      </c>
      <c r="Q6" s="92">
        <v>3</v>
      </c>
    </row>
    <row r="7" spans="2:17" ht="21.75" customHeight="1">
      <c r="B7" s="187" t="s">
        <v>31</v>
      </c>
      <c r="C7" s="187"/>
      <c r="D7" s="67">
        <v>1.8</v>
      </c>
      <c r="E7" s="67">
        <v>0</v>
      </c>
      <c r="F7" s="67">
        <v>4</v>
      </c>
      <c r="G7" s="68">
        <v>4</v>
      </c>
      <c r="I7" s="126" t="s">
        <v>55</v>
      </c>
      <c r="J7" s="160">
        <v>0.5</v>
      </c>
      <c r="K7" s="127">
        <v>3</v>
      </c>
      <c r="M7" s="187" t="s">
        <v>64</v>
      </c>
      <c r="N7" s="187"/>
      <c r="O7" s="187"/>
      <c r="P7" s="160" t="s">
        <v>16</v>
      </c>
      <c r="Q7" s="91" t="s">
        <v>16</v>
      </c>
    </row>
    <row r="8" spans="2:17" ht="21.75" customHeight="1">
      <c r="B8" s="188" t="s">
        <v>34</v>
      </c>
      <c r="C8" s="188"/>
      <c r="D8" s="69">
        <v>2.5</v>
      </c>
      <c r="E8" s="70">
        <v>2</v>
      </c>
      <c r="F8" s="70">
        <v>4</v>
      </c>
      <c r="G8" s="71">
        <v>2</v>
      </c>
      <c r="I8" s="128" t="s">
        <v>56</v>
      </c>
      <c r="J8" s="161" t="s">
        <v>16</v>
      </c>
      <c r="K8" s="129" t="s">
        <v>16</v>
      </c>
      <c r="M8" s="203" t="s">
        <v>65</v>
      </c>
      <c r="N8" s="203"/>
      <c r="O8" s="203"/>
      <c r="P8" s="161">
        <v>0.5</v>
      </c>
      <c r="Q8" s="92">
        <v>3</v>
      </c>
    </row>
    <row r="9" spans="2:17" ht="21.75" customHeight="1">
      <c r="B9" s="187" t="s">
        <v>32</v>
      </c>
      <c r="C9" s="187"/>
      <c r="D9" s="67">
        <v>1.5</v>
      </c>
      <c r="E9" s="67">
        <v>0</v>
      </c>
      <c r="F9" s="67">
        <v>2</v>
      </c>
      <c r="G9" s="68">
        <v>2</v>
      </c>
      <c r="I9" s="126" t="s">
        <v>57</v>
      </c>
      <c r="J9" s="160" t="s">
        <v>16</v>
      </c>
      <c r="K9" s="127" t="s">
        <v>16</v>
      </c>
      <c r="M9" s="187" t="s">
        <v>66</v>
      </c>
      <c r="N9" s="187"/>
      <c r="O9" s="187"/>
      <c r="P9" s="160" t="s">
        <v>16</v>
      </c>
      <c r="Q9" s="91" t="s">
        <v>16</v>
      </c>
    </row>
    <row r="10" spans="2:17" ht="21.75" customHeight="1">
      <c r="B10" s="188" t="s">
        <v>26</v>
      </c>
      <c r="C10" s="188"/>
      <c r="D10" s="69">
        <v>0.3</v>
      </c>
      <c r="E10" s="70">
        <v>0</v>
      </c>
      <c r="F10" s="70">
        <v>2</v>
      </c>
      <c r="G10" s="71">
        <v>2</v>
      </c>
      <c r="I10" s="128" t="s">
        <v>58</v>
      </c>
      <c r="J10" s="161" t="s">
        <v>16</v>
      </c>
      <c r="K10" s="129" t="s">
        <v>16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4.3</v>
      </c>
      <c r="E11" s="67">
        <v>2</v>
      </c>
      <c r="F11" s="67">
        <v>6</v>
      </c>
      <c r="G11" s="68">
        <v>4</v>
      </c>
      <c r="I11" s="126" t="s">
        <v>59</v>
      </c>
      <c r="J11" s="160">
        <v>0.17</v>
      </c>
      <c r="K11" s="127">
        <v>1</v>
      </c>
      <c r="M11" s="187" t="s">
        <v>50</v>
      </c>
      <c r="N11" s="187"/>
      <c r="O11" s="187"/>
      <c r="P11" s="160" t="s">
        <v>16</v>
      </c>
      <c r="Q11" s="91" t="s">
        <v>16</v>
      </c>
    </row>
    <row r="12" spans="2:17" ht="21.75" customHeight="1" thickBot="1">
      <c r="B12" s="188" t="s">
        <v>6</v>
      </c>
      <c r="C12" s="188"/>
      <c r="D12" s="72">
        <v>47167</v>
      </c>
      <c r="E12" s="72">
        <v>19000</v>
      </c>
      <c r="F12" s="72">
        <v>69000</v>
      </c>
      <c r="G12" s="73">
        <f>F12-E12</f>
        <v>50000</v>
      </c>
      <c r="I12" s="128" t="s">
        <v>60</v>
      </c>
      <c r="J12" s="161" t="s">
        <v>16</v>
      </c>
      <c r="K12" s="129" t="s">
        <v>16</v>
      </c>
      <c r="M12" s="191" t="s">
        <v>51</v>
      </c>
      <c r="N12" s="191"/>
      <c r="O12" s="191"/>
      <c r="P12" s="130">
        <f>SUM(P4:P11)</f>
        <v>1</v>
      </c>
      <c r="Q12" s="93">
        <f>SUM(Q4:Q11)</f>
        <v>6</v>
      </c>
    </row>
    <row r="13" spans="2:17" ht="21.75" customHeight="1">
      <c r="B13" s="187" t="s">
        <v>5</v>
      </c>
      <c r="C13" s="187"/>
      <c r="D13" s="28">
        <v>9417</v>
      </c>
      <c r="E13" s="28">
        <v>500</v>
      </c>
      <c r="F13" s="28">
        <v>25000</v>
      </c>
      <c r="G13" s="74">
        <f>F13-E13</f>
        <v>24500</v>
      </c>
      <c r="I13" s="126" t="s">
        <v>61</v>
      </c>
      <c r="J13" s="160" t="s">
        <v>16</v>
      </c>
      <c r="K13" s="127" t="s">
        <v>16</v>
      </c>
    </row>
    <row r="14" spans="2:17" ht="21.75" customHeight="1" thickBot="1">
      <c r="B14" s="193" t="s">
        <v>7</v>
      </c>
      <c r="C14" s="193"/>
      <c r="D14" s="75">
        <v>56583</v>
      </c>
      <c r="E14" s="75">
        <v>40500</v>
      </c>
      <c r="F14" s="75">
        <v>70000</v>
      </c>
      <c r="G14" s="76">
        <f>F14-E14</f>
        <v>29500</v>
      </c>
      <c r="I14" s="131" t="s">
        <v>51</v>
      </c>
      <c r="J14" s="130">
        <f>SUM(J4:J13)</f>
        <v>1</v>
      </c>
      <c r="K14" s="93">
        <f>SUM(K4:K13)</f>
        <v>6</v>
      </c>
    </row>
    <row r="16" spans="2:17" ht="1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8">
      <c r="A17" s="2"/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34.5" customHeight="1">
      <c r="A18" s="2"/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86"/>
      <c r="O18" s="190" t="s">
        <v>8</v>
      </c>
      <c r="P18" s="190"/>
      <c r="Q18" s="194" t="s">
        <v>17</v>
      </c>
    </row>
    <row r="19" spans="1:17" ht="21" customHeight="1">
      <c r="A19" s="2"/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1:17" ht="18" customHeight="1">
      <c r="A20" s="2"/>
      <c r="B20" s="94" t="s">
        <v>1</v>
      </c>
      <c r="C20" s="19"/>
      <c r="D20" s="20"/>
      <c r="E20" s="21"/>
      <c r="F20" s="22"/>
      <c r="G20" s="22"/>
      <c r="H20" s="22"/>
      <c r="I20" s="21"/>
      <c r="J20" s="22"/>
      <c r="K20" s="22"/>
      <c r="L20" s="22"/>
      <c r="M20" s="21"/>
      <c r="N20" s="22"/>
      <c r="O20" s="22"/>
      <c r="P20" s="22"/>
      <c r="Q20" s="23"/>
    </row>
    <row r="21" spans="1:17" ht="18" customHeight="1">
      <c r="A21" s="2"/>
      <c r="B21" s="95" t="s">
        <v>2</v>
      </c>
      <c r="C21" s="25">
        <v>8600</v>
      </c>
      <c r="D21" s="26">
        <v>1</v>
      </c>
      <c r="E21" s="27">
        <v>19000</v>
      </c>
      <c r="F21" s="28"/>
      <c r="G21" s="28"/>
      <c r="H21" s="29"/>
      <c r="I21" s="27">
        <v>25000</v>
      </c>
      <c r="J21" s="28"/>
      <c r="K21" s="28"/>
      <c r="L21" s="29"/>
      <c r="M21" s="27">
        <v>44000</v>
      </c>
      <c r="N21" s="28"/>
      <c r="O21" s="28"/>
      <c r="P21" s="29"/>
      <c r="Q21" s="30">
        <v>1</v>
      </c>
    </row>
    <row r="22" spans="1:17" ht="18" customHeight="1">
      <c r="A22" s="2"/>
      <c r="B22" s="96" t="s">
        <v>3</v>
      </c>
      <c r="C22" s="32">
        <v>9800</v>
      </c>
      <c r="D22" s="33">
        <v>2</v>
      </c>
      <c r="E22" s="34">
        <v>54500</v>
      </c>
      <c r="F22" s="35">
        <v>54500</v>
      </c>
      <c r="G22" s="35">
        <v>40000</v>
      </c>
      <c r="H22" s="35">
        <v>69000</v>
      </c>
      <c r="I22" s="34">
        <v>750</v>
      </c>
      <c r="J22" s="35">
        <v>750</v>
      </c>
      <c r="K22" s="35">
        <v>500</v>
      </c>
      <c r="L22" s="35">
        <v>1000</v>
      </c>
      <c r="M22" s="34">
        <v>55250</v>
      </c>
      <c r="N22" s="35">
        <v>55250</v>
      </c>
      <c r="O22" s="35">
        <v>40500</v>
      </c>
      <c r="P22" s="35">
        <v>70000</v>
      </c>
      <c r="Q22" s="36">
        <v>0</v>
      </c>
    </row>
    <row r="23" spans="1:17" ht="18" customHeight="1">
      <c r="A23" s="2"/>
      <c r="B23" s="95" t="s">
        <v>4</v>
      </c>
      <c r="C23" s="25">
        <v>21500</v>
      </c>
      <c r="D23" s="26">
        <v>2</v>
      </c>
      <c r="E23" s="27">
        <v>50000</v>
      </c>
      <c r="F23" s="28">
        <v>50000</v>
      </c>
      <c r="G23" s="28">
        <v>40000</v>
      </c>
      <c r="H23" s="29">
        <v>60000</v>
      </c>
      <c r="I23" s="27">
        <v>13000</v>
      </c>
      <c r="J23" s="28">
        <v>13000</v>
      </c>
      <c r="K23" s="28">
        <v>2000</v>
      </c>
      <c r="L23" s="29">
        <v>24000</v>
      </c>
      <c r="M23" s="27">
        <v>63000</v>
      </c>
      <c r="N23" s="28">
        <v>63000</v>
      </c>
      <c r="O23" s="28">
        <v>62000</v>
      </c>
      <c r="P23" s="29">
        <v>64000</v>
      </c>
      <c r="Q23" s="30">
        <v>1</v>
      </c>
    </row>
    <row r="24" spans="1:17" ht="18" customHeight="1">
      <c r="A24" s="2"/>
      <c r="B24" s="96" t="s">
        <v>9</v>
      </c>
      <c r="C24" s="32">
        <v>35000</v>
      </c>
      <c r="D24" s="33">
        <v>1</v>
      </c>
      <c r="E24" s="34">
        <v>55000</v>
      </c>
      <c r="F24" s="35"/>
      <c r="G24" s="35"/>
      <c r="H24" s="35"/>
      <c r="I24" s="34">
        <v>4000</v>
      </c>
      <c r="J24" s="35"/>
      <c r="K24" s="35"/>
      <c r="L24" s="35"/>
      <c r="M24" s="34">
        <v>59000</v>
      </c>
      <c r="N24" s="35"/>
      <c r="O24" s="35"/>
      <c r="P24" s="35"/>
      <c r="Q24" s="36">
        <v>1</v>
      </c>
    </row>
    <row r="25" spans="1:17" ht="18" customHeight="1" thickBot="1">
      <c r="A25" s="2"/>
      <c r="B25" s="97" t="s">
        <v>10</v>
      </c>
      <c r="C25" s="37"/>
      <c r="D25" s="38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0"/>
      <c r="P25" s="41"/>
      <c r="Q25" s="42"/>
    </row>
    <row r="26" spans="1:17">
      <c r="A26" s="2"/>
    </row>
    <row r="28" spans="1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1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1:17" ht="15">
      <c r="B30" s="102" t="s">
        <v>1</v>
      </c>
      <c r="C30" s="103" t="s">
        <v>16</v>
      </c>
      <c r="D30" s="104" t="s">
        <v>16</v>
      </c>
      <c r="E30" s="105" t="s">
        <v>16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1:17" ht="15">
      <c r="B31" s="106" t="s">
        <v>2</v>
      </c>
      <c r="C31" s="107">
        <v>1</v>
      </c>
      <c r="D31" s="108" t="s">
        <v>16</v>
      </c>
      <c r="E31" s="109">
        <v>1</v>
      </c>
      <c r="F31" s="109" t="s">
        <v>16</v>
      </c>
      <c r="G31" s="109" t="s">
        <v>16</v>
      </c>
      <c r="H31" s="109" t="s">
        <v>16</v>
      </c>
      <c r="I31" s="156" t="s">
        <v>16</v>
      </c>
    </row>
    <row r="32" spans="1:17" ht="15">
      <c r="B32" s="110" t="s">
        <v>3</v>
      </c>
      <c r="C32" s="111">
        <v>2</v>
      </c>
      <c r="D32" s="112">
        <v>1</v>
      </c>
      <c r="E32" s="113" t="s">
        <v>16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 ht="15">
      <c r="B33" s="106" t="s">
        <v>4</v>
      </c>
      <c r="C33" s="107">
        <v>2</v>
      </c>
      <c r="D33" s="108" t="s">
        <v>16</v>
      </c>
      <c r="E33" s="109">
        <v>0.5</v>
      </c>
      <c r="F33" s="109">
        <v>0.5</v>
      </c>
      <c r="G33" s="109" t="s">
        <v>16</v>
      </c>
      <c r="H33" s="109" t="s">
        <v>16</v>
      </c>
      <c r="I33" s="156" t="s">
        <v>16</v>
      </c>
    </row>
    <row r="34" spans="2:9" ht="15">
      <c r="B34" s="110" t="s">
        <v>9</v>
      </c>
      <c r="C34" s="111">
        <v>1</v>
      </c>
      <c r="D34" s="112" t="s">
        <v>16</v>
      </c>
      <c r="E34" s="113" t="s">
        <v>16</v>
      </c>
      <c r="F34" s="113" t="s">
        <v>16</v>
      </c>
      <c r="G34" s="113">
        <v>1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 t="s">
        <v>16</v>
      </c>
      <c r="D35" s="116" t="s">
        <v>16</v>
      </c>
      <c r="E35" s="117" t="s">
        <v>16</v>
      </c>
      <c r="F35" s="117" t="s">
        <v>16</v>
      </c>
      <c r="G35" s="117" t="s">
        <v>16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9:O9"/>
    <mergeCell ref="B28:I28"/>
    <mergeCell ref="B11:C11"/>
    <mergeCell ref="B12:C12"/>
    <mergeCell ref="D18:D19"/>
    <mergeCell ref="B14:C14"/>
    <mergeCell ref="B9:C9"/>
    <mergeCell ref="B10:C10"/>
    <mergeCell ref="B18:B19"/>
    <mergeCell ref="B13:C13"/>
    <mergeCell ref="M8:O8"/>
    <mergeCell ref="M7:O7"/>
    <mergeCell ref="M6:O6"/>
    <mergeCell ref="M5:O5"/>
    <mergeCell ref="B5:C5"/>
    <mergeCell ref="I2:K2"/>
    <mergeCell ref="B6:C6"/>
    <mergeCell ref="O18:P18"/>
    <mergeCell ref="B7:C7"/>
    <mergeCell ref="B8:C8"/>
    <mergeCell ref="B17:Q17"/>
    <mergeCell ref="C18:C19"/>
    <mergeCell ref="B2:G2"/>
    <mergeCell ref="M4:O4"/>
    <mergeCell ref="M3:O3"/>
    <mergeCell ref="M2:Q2"/>
    <mergeCell ref="M12:O12"/>
    <mergeCell ref="M11:O11"/>
    <mergeCell ref="M10:O10"/>
    <mergeCell ref="B3:C3"/>
    <mergeCell ref="B4:C4"/>
    <mergeCell ref="Q18:Q19"/>
    <mergeCell ref="E18:F18"/>
    <mergeCell ref="G18:H18"/>
    <mergeCell ref="I18:J18"/>
    <mergeCell ref="K18:L18"/>
    <mergeCell ref="M18:N18"/>
  </mergeCells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Q36"/>
  <sheetViews>
    <sheetView showGridLines="0" workbookViewId="0">
      <selection activeCell="B1" sqref="B1"/>
    </sheetView>
  </sheetViews>
  <sheetFormatPr baseColWidth="10" defaultColWidth="8.83203125" defaultRowHeight="14" x14ac:dyDescent="0"/>
  <cols>
    <col min="1" max="1" width="3.6640625" customWidth="1"/>
    <col min="2" max="2" width="20.33203125" customWidth="1"/>
    <col min="3" max="3" width="13.83203125" customWidth="1"/>
    <col min="4" max="4" width="10" customWidth="1"/>
    <col min="5" max="5" width="13.33203125" customWidth="1"/>
    <col min="6" max="6" width="15" customWidth="1"/>
    <col min="7" max="7" width="14.83203125" customWidth="1"/>
    <col min="8" max="8" width="12.1640625" customWidth="1"/>
    <col min="9" max="9" width="10.5" customWidth="1"/>
    <col min="10" max="10" width="11.5" customWidth="1"/>
    <col min="11" max="11" width="12.1640625" customWidth="1"/>
    <col min="12" max="13" width="10" customWidth="1"/>
    <col min="14" max="14" width="10.5" customWidth="1"/>
    <col min="15" max="15" width="10.33203125" customWidth="1"/>
    <col min="16" max="16" width="10" customWidth="1"/>
    <col min="17" max="17" width="10.5" customWidth="1"/>
  </cols>
  <sheetData>
    <row r="1" spans="2:17" ht="53.25" customHeight="1" thickBot="1">
      <c r="B1" s="14" t="s">
        <v>121</v>
      </c>
      <c r="F1" t="s">
        <v>16</v>
      </c>
    </row>
    <row r="2" spans="2:17" ht="18">
      <c r="B2" s="183" t="s">
        <v>41</v>
      </c>
      <c r="C2" s="183"/>
      <c r="D2" s="183"/>
      <c r="E2" s="183"/>
      <c r="F2" s="183"/>
      <c r="G2" s="183"/>
      <c r="I2" s="183" t="s">
        <v>88</v>
      </c>
      <c r="J2" s="183"/>
      <c r="K2" s="183"/>
      <c r="M2" s="202" t="s">
        <v>89</v>
      </c>
      <c r="N2" s="202"/>
      <c r="O2" s="202"/>
      <c r="P2" s="202"/>
      <c r="Q2" s="202"/>
    </row>
    <row r="3" spans="2:17" ht="33.75" customHeight="1">
      <c r="B3" s="184" t="s">
        <v>29</v>
      </c>
      <c r="C3" s="184"/>
      <c r="D3" s="4" t="s">
        <v>28</v>
      </c>
      <c r="E3" s="4" t="s">
        <v>14</v>
      </c>
      <c r="F3" s="4" t="s">
        <v>15</v>
      </c>
      <c r="G3" s="5" t="s">
        <v>8</v>
      </c>
      <c r="I3" s="84"/>
      <c r="J3" s="87" t="s">
        <v>48</v>
      </c>
      <c r="K3" s="88" t="s">
        <v>49</v>
      </c>
      <c r="M3" s="206"/>
      <c r="N3" s="206"/>
      <c r="O3" s="206"/>
      <c r="P3" s="87" t="s">
        <v>48</v>
      </c>
      <c r="Q3" s="89" t="s">
        <v>49</v>
      </c>
    </row>
    <row r="4" spans="2:17" ht="21.75" customHeight="1">
      <c r="B4" s="189" t="s">
        <v>30</v>
      </c>
      <c r="C4" s="189"/>
      <c r="D4" s="63">
        <v>5.4</v>
      </c>
      <c r="E4" s="64" t="s">
        <v>33</v>
      </c>
      <c r="F4" s="65">
        <v>14</v>
      </c>
      <c r="G4" s="66">
        <v>13</v>
      </c>
      <c r="I4" s="123" t="s">
        <v>52</v>
      </c>
      <c r="J4" s="159" t="s">
        <v>16</v>
      </c>
      <c r="K4" s="125" t="s">
        <v>16</v>
      </c>
      <c r="M4" s="205" t="s">
        <v>62</v>
      </c>
      <c r="N4" s="205"/>
      <c r="O4" s="205"/>
      <c r="P4" s="159" t="s">
        <v>16</v>
      </c>
      <c r="Q4" s="90" t="s">
        <v>16</v>
      </c>
    </row>
    <row r="5" spans="2:17" ht="21.75" customHeight="1">
      <c r="B5" s="187" t="s">
        <v>13</v>
      </c>
      <c r="C5" s="187"/>
      <c r="D5" s="67">
        <v>19</v>
      </c>
      <c r="E5" s="67">
        <v>6</v>
      </c>
      <c r="F5" s="67">
        <v>49</v>
      </c>
      <c r="G5" s="68">
        <v>43</v>
      </c>
      <c r="I5" s="126" t="s">
        <v>53</v>
      </c>
      <c r="J5" s="160">
        <v>0.2</v>
      </c>
      <c r="K5" s="127">
        <v>1</v>
      </c>
      <c r="M5" s="204" t="s">
        <v>108</v>
      </c>
      <c r="N5" s="204"/>
      <c r="O5" s="204"/>
      <c r="P5" s="160" t="s">
        <v>16</v>
      </c>
      <c r="Q5" s="91" t="s">
        <v>16</v>
      </c>
    </row>
    <row r="6" spans="2:17" ht="21.75" customHeight="1">
      <c r="B6" s="188" t="s">
        <v>11</v>
      </c>
      <c r="C6" s="188"/>
      <c r="D6" s="69">
        <v>6</v>
      </c>
      <c r="E6" s="70">
        <v>3</v>
      </c>
      <c r="F6" s="70">
        <v>9</v>
      </c>
      <c r="G6" s="71">
        <v>6</v>
      </c>
      <c r="I6" s="128" t="s">
        <v>54</v>
      </c>
      <c r="J6" s="161">
        <v>0.2</v>
      </c>
      <c r="K6" s="129">
        <v>1</v>
      </c>
      <c r="M6" s="203" t="s">
        <v>63</v>
      </c>
      <c r="N6" s="203"/>
      <c r="O6" s="203"/>
      <c r="P6" s="161">
        <v>0.2</v>
      </c>
      <c r="Q6" s="92">
        <v>1</v>
      </c>
    </row>
    <row r="7" spans="2:17" ht="21.75" customHeight="1">
      <c r="B7" s="187" t="s">
        <v>31</v>
      </c>
      <c r="C7" s="187"/>
      <c r="D7" s="67">
        <v>1</v>
      </c>
      <c r="E7" s="67">
        <v>0</v>
      </c>
      <c r="F7" s="67">
        <v>2</v>
      </c>
      <c r="G7" s="68">
        <v>2</v>
      </c>
      <c r="I7" s="126" t="s">
        <v>55</v>
      </c>
      <c r="J7" s="160" t="s">
        <v>16</v>
      </c>
      <c r="K7" s="127" t="s">
        <v>16</v>
      </c>
      <c r="M7" s="187" t="s">
        <v>64</v>
      </c>
      <c r="N7" s="187"/>
      <c r="O7" s="187"/>
      <c r="P7" s="160">
        <v>0.2</v>
      </c>
      <c r="Q7" s="91">
        <v>1</v>
      </c>
    </row>
    <row r="8" spans="2:17" ht="21.75" customHeight="1">
      <c r="B8" s="188" t="s">
        <v>34</v>
      </c>
      <c r="C8" s="188"/>
      <c r="D8" s="69">
        <v>3.2</v>
      </c>
      <c r="E8" s="70">
        <v>2</v>
      </c>
      <c r="F8" s="70">
        <v>5</v>
      </c>
      <c r="G8" s="71">
        <v>3</v>
      </c>
      <c r="I8" s="128" t="s">
        <v>56</v>
      </c>
      <c r="J8" s="161" t="s">
        <v>16</v>
      </c>
      <c r="K8" s="129" t="s">
        <v>16</v>
      </c>
      <c r="M8" s="203" t="s">
        <v>65</v>
      </c>
      <c r="N8" s="203"/>
      <c r="O8" s="203"/>
      <c r="P8" s="161">
        <v>0.6</v>
      </c>
      <c r="Q8" s="92">
        <v>3</v>
      </c>
    </row>
    <row r="9" spans="2:17" ht="21.75" customHeight="1">
      <c r="B9" s="187" t="s">
        <v>32</v>
      </c>
      <c r="C9" s="187"/>
      <c r="D9" s="67">
        <v>0.2</v>
      </c>
      <c r="E9" s="67">
        <v>0</v>
      </c>
      <c r="F9" s="67">
        <v>1</v>
      </c>
      <c r="G9" s="68">
        <v>1</v>
      </c>
      <c r="I9" s="126" t="s">
        <v>57</v>
      </c>
      <c r="J9" s="160">
        <v>0.2</v>
      </c>
      <c r="K9" s="127">
        <v>1</v>
      </c>
      <c r="M9" s="187" t="s">
        <v>66</v>
      </c>
      <c r="N9" s="187"/>
      <c r="O9" s="187"/>
      <c r="P9" s="160" t="s">
        <v>16</v>
      </c>
      <c r="Q9" s="91" t="s">
        <v>16</v>
      </c>
    </row>
    <row r="10" spans="2:17" ht="21.75" customHeight="1">
      <c r="B10" s="188" t="s">
        <v>26</v>
      </c>
      <c r="C10" s="188"/>
      <c r="D10" s="69">
        <v>0.4</v>
      </c>
      <c r="E10" s="70">
        <v>0</v>
      </c>
      <c r="F10" s="70">
        <v>2</v>
      </c>
      <c r="G10" s="71">
        <v>2</v>
      </c>
      <c r="I10" s="128" t="s">
        <v>58</v>
      </c>
      <c r="J10" s="161" t="s">
        <v>16</v>
      </c>
      <c r="K10" s="129" t="s">
        <v>16</v>
      </c>
      <c r="M10" s="203" t="s">
        <v>67</v>
      </c>
      <c r="N10" s="203"/>
      <c r="O10" s="203"/>
      <c r="P10" s="161" t="s">
        <v>16</v>
      </c>
      <c r="Q10" s="92" t="s">
        <v>16</v>
      </c>
    </row>
    <row r="11" spans="2:17" ht="21.75" customHeight="1">
      <c r="B11" s="187" t="s">
        <v>35</v>
      </c>
      <c r="C11" s="187"/>
      <c r="D11" s="67">
        <v>3.8</v>
      </c>
      <c r="E11" s="67">
        <v>3</v>
      </c>
      <c r="F11" s="67">
        <v>5</v>
      </c>
      <c r="G11" s="68">
        <v>2</v>
      </c>
      <c r="I11" s="126" t="s">
        <v>59</v>
      </c>
      <c r="J11" s="160">
        <v>0.2</v>
      </c>
      <c r="K11" s="127">
        <v>1</v>
      </c>
      <c r="M11" s="187" t="s">
        <v>50</v>
      </c>
      <c r="N11" s="187"/>
      <c r="O11" s="187"/>
      <c r="P11" s="160" t="s">
        <v>16</v>
      </c>
      <c r="Q11" s="91" t="s">
        <v>16</v>
      </c>
    </row>
    <row r="12" spans="2:17" ht="21.75" customHeight="1" thickBot="1">
      <c r="B12" s="188" t="s">
        <v>6</v>
      </c>
      <c r="C12" s="188"/>
      <c r="D12" s="72">
        <v>62400</v>
      </c>
      <c r="E12" s="72">
        <v>56000</v>
      </c>
      <c r="F12" s="72">
        <v>68000</v>
      </c>
      <c r="G12" s="73">
        <f>F12-E12</f>
        <v>12000</v>
      </c>
      <c r="I12" s="128" t="s">
        <v>60</v>
      </c>
      <c r="J12" s="161" t="s">
        <v>16</v>
      </c>
      <c r="K12" s="129" t="s">
        <v>16</v>
      </c>
      <c r="M12" s="191" t="s">
        <v>51</v>
      </c>
      <c r="N12" s="191"/>
      <c r="O12" s="191"/>
      <c r="P12" s="130">
        <f>SUM(P4:P11)</f>
        <v>1</v>
      </c>
      <c r="Q12" s="93">
        <f>SUM(Q4:Q11)</f>
        <v>5</v>
      </c>
    </row>
    <row r="13" spans="2:17" ht="21.75" customHeight="1">
      <c r="B13" s="187" t="s">
        <v>5</v>
      </c>
      <c r="C13" s="187"/>
      <c r="D13" s="28">
        <v>2900</v>
      </c>
      <c r="E13" s="28">
        <v>0</v>
      </c>
      <c r="F13" s="28">
        <v>12000</v>
      </c>
      <c r="G13" s="74">
        <f>F13-E13</f>
        <v>12000</v>
      </c>
      <c r="I13" s="126" t="s">
        <v>61</v>
      </c>
      <c r="J13" s="160">
        <v>0.2</v>
      </c>
      <c r="K13" s="127">
        <v>1</v>
      </c>
    </row>
    <row r="14" spans="2:17" ht="21.75" customHeight="1" thickBot="1">
      <c r="B14" s="193" t="s">
        <v>7</v>
      </c>
      <c r="C14" s="193"/>
      <c r="D14" s="75">
        <v>65300</v>
      </c>
      <c r="E14" s="75">
        <v>56000</v>
      </c>
      <c r="F14" s="75">
        <v>72000</v>
      </c>
      <c r="G14" s="76">
        <f>F14-E14</f>
        <v>16000</v>
      </c>
      <c r="I14" s="131" t="s">
        <v>51</v>
      </c>
      <c r="J14" s="130">
        <f>SUM(J4:J13)</f>
        <v>1</v>
      </c>
      <c r="K14" s="93">
        <f>SUM(K4:K13)</f>
        <v>5</v>
      </c>
    </row>
    <row r="16" spans="2:17" ht="15" thickBot="1"/>
    <row r="17" spans="1:17" ht="18">
      <c r="B17" s="183" t="s">
        <v>24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34.5" customHeight="1">
      <c r="A18" s="2"/>
      <c r="B18" s="198" t="s">
        <v>22</v>
      </c>
      <c r="C18" s="196" t="s">
        <v>23</v>
      </c>
      <c r="D18" s="200" t="s">
        <v>19</v>
      </c>
      <c r="E18" s="185" t="s">
        <v>6</v>
      </c>
      <c r="F18" s="190"/>
      <c r="G18" s="190" t="s">
        <v>8</v>
      </c>
      <c r="H18" s="190"/>
      <c r="I18" s="185" t="s">
        <v>5</v>
      </c>
      <c r="J18" s="190"/>
      <c r="K18" s="190" t="s">
        <v>8</v>
      </c>
      <c r="L18" s="192"/>
      <c r="M18" s="185" t="s">
        <v>7</v>
      </c>
      <c r="N18" s="186"/>
      <c r="O18" s="190" t="s">
        <v>8</v>
      </c>
      <c r="P18" s="190"/>
      <c r="Q18" s="194" t="s">
        <v>17</v>
      </c>
    </row>
    <row r="19" spans="1:17" ht="22.5" customHeight="1">
      <c r="A19" s="2"/>
      <c r="B19" s="199"/>
      <c r="C19" s="197"/>
      <c r="D19" s="201"/>
      <c r="E19" s="11" t="s">
        <v>18</v>
      </c>
      <c r="F19" s="11" t="s">
        <v>20</v>
      </c>
      <c r="G19" s="11" t="s">
        <v>14</v>
      </c>
      <c r="H19" s="11" t="s">
        <v>15</v>
      </c>
      <c r="I19" s="12" t="s">
        <v>18</v>
      </c>
      <c r="J19" s="11" t="s">
        <v>20</v>
      </c>
      <c r="K19" s="11" t="s">
        <v>14</v>
      </c>
      <c r="L19" s="11" t="s">
        <v>15</v>
      </c>
      <c r="M19" s="12" t="s">
        <v>18</v>
      </c>
      <c r="N19" s="11" t="s">
        <v>20</v>
      </c>
      <c r="O19" s="11" t="s">
        <v>14</v>
      </c>
      <c r="P19" s="11" t="s">
        <v>15</v>
      </c>
      <c r="Q19" s="195"/>
    </row>
    <row r="20" spans="1:17" ht="18" customHeight="1">
      <c r="A20" s="2"/>
      <c r="B20" s="94" t="s">
        <v>1</v>
      </c>
      <c r="C20" s="19"/>
      <c r="D20" s="20"/>
      <c r="E20" s="21"/>
      <c r="F20" s="22"/>
      <c r="G20" s="22"/>
      <c r="H20" s="22"/>
      <c r="I20" s="21"/>
      <c r="J20" s="22"/>
      <c r="K20" s="22"/>
      <c r="L20" s="22"/>
      <c r="M20" s="21"/>
      <c r="N20" s="22"/>
      <c r="O20" s="22"/>
      <c r="P20" s="22"/>
      <c r="Q20" s="23"/>
    </row>
    <row r="21" spans="1:17" ht="18" customHeight="1">
      <c r="A21" s="2"/>
      <c r="B21" s="95" t="s">
        <v>2</v>
      </c>
      <c r="C21" s="25"/>
      <c r="D21" s="26"/>
      <c r="E21" s="27"/>
      <c r="F21" s="28"/>
      <c r="G21" s="28"/>
      <c r="H21" s="29"/>
      <c r="I21" s="27"/>
      <c r="J21" s="28"/>
      <c r="K21" s="28"/>
      <c r="L21" s="29"/>
      <c r="M21" s="27"/>
      <c r="N21" s="28"/>
      <c r="O21" s="28"/>
      <c r="P21" s="29"/>
      <c r="Q21" s="30"/>
    </row>
    <row r="22" spans="1:17" ht="18" customHeight="1">
      <c r="A22" s="2"/>
      <c r="B22" s="96" t="s">
        <v>3</v>
      </c>
      <c r="C22" s="32">
        <v>16000</v>
      </c>
      <c r="D22" s="33">
        <v>2</v>
      </c>
      <c r="E22" s="34">
        <v>58000</v>
      </c>
      <c r="F22" s="35">
        <v>58000</v>
      </c>
      <c r="G22" s="35">
        <v>56000</v>
      </c>
      <c r="H22" s="35">
        <v>60000</v>
      </c>
      <c r="I22" s="34">
        <v>6000</v>
      </c>
      <c r="J22" s="35">
        <v>6000</v>
      </c>
      <c r="K22" s="35">
        <v>0</v>
      </c>
      <c r="L22" s="35">
        <v>12000</v>
      </c>
      <c r="M22" s="34">
        <v>64000</v>
      </c>
      <c r="N22" s="35">
        <v>64000</v>
      </c>
      <c r="O22" s="35">
        <v>56000</v>
      </c>
      <c r="P22" s="35">
        <v>72000</v>
      </c>
      <c r="Q22" s="36">
        <v>0.5</v>
      </c>
    </row>
    <row r="23" spans="1:17" ht="18" customHeight="1">
      <c r="A23" s="2"/>
      <c r="B23" s="95" t="s">
        <v>4</v>
      </c>
      <c r="C23" s="25">
        <v>23000</v>
      </c>
      <c r="D23" s="26">
        <v>1</v>
      </c>
      <c r="E23" s="27">
        <v>65000</v>
      </c>
      <c r="F23" s="28"/>
      <c r="G23" s="28"/>
      <c r="H23" s="29"/>
      <c r="I23" s="27">
        <v>500</v>
      </c>
      <c r="J23" s="28"/>
      <c r="K23" s="28"/>
      <c r="L23" s="29"/>
      <c r="M23" s="27">
        <v>65500</v>
      </c>
      <c r="N23" s="28"/>
      <c r="O23" s="28"/>
      <c r="P23" s="29"/>
      <c r="Q23" s="30">
        <v>0</v>
      </c>
    </row>
    <row r="24" spans="1:17" ht="18" customHeight="1">
      <c r="A24" s="2"/>
      <c r="B24" s="96" t="s">
        <v>9</v>
      </c>
      <c r="C24" s="32"/>
      <c r="D24" s="33"/>
      <c r="E24" s="34"/>
      <c r="F24" s="35"/>
      <c r="G24" s="35"/>
      <c r="H24" s="35"/>
      <c r="I24" s="34"/>
      <c r="J24" s="35"/>
      <c r="K24" s="35"/>
      <c r="L24" s="35"/>
      <c r="M24" s="34"/>
      <c r="N24" s="35"/>
      <c r="O24" s="35"/>
      <c r="P24" s="35"/>
      <c r="Q24" s="36"/>
    </row>
    <row r="25" spans="1:17" ht="18" customHeight="1" thickBot="1">
      <c r="A25" s="2"/>
      <c r="B25" s="97" t="s">
        <v>10</v>
      </c>
      <c r="C25" s="37">
        <v>39000</v>
      </c>
      <c r="D25" s="38">
        <v>2</v>
      </c>
      <c r="E25" s="39">
        <v>65500</v>
      </c>
      <c r="F25" s="40">
        <v>65500</v>
      </c>
      <c r="G25" s="40">
        <v>63000</v>
      </c>
      <c r="H25" s="41">
        <v>68000</v>
      </c>
      <c r="I25" s="39">
        <v>1000</v>
      </c>
      <c r="J25" s="40">
        <v>1000</v>
      </c>
      <c r="K25" s="40">
        <v>1000</v>
      </c>
      <c r="L25" s="41">
        <v>1000</v>
      </c>
      <c r="M25" s="39">
        <v>66500</v>
      </c>
      <c r="N25" s="40">
        <v>66500</v>
      </c>
      <c r="O25" s="40">
        <v>64000</v>
      </c>
      <c r="P25" s="41">
        <v>69000</v>
      </c>
      <c r="Q25" s="42">
        <v>1</v>
      </c>
    </row>
    <row r="28" spans="1:17" ht="24" customHeight="1">
      <c r="B28" s="182" t="s">
        <v>109</v>
      </c>
      <c r="C28" s="182"/>
      <c r="D28" s="182"/>
      <c r="E28" s="182"/>
      <c r="F28" s="182"/>
      <c r="G28" s="182"/>
      <c r="H28" s="182"/>
      <c r="I28" s="182"/>
    </row>
    <row r="29" spans="1:17" ht="30">
      <c r="B29" s="101" t="s">
        <v>73</v>
      </c>
      <c r="C29" s="79" t="s">
        <v>21</v>
      </c>
      <c r="D29" s="80" t="s">
        <v>68</v>
      </c>
      <c r="E29" s="136" t="s">
        <v>103</v>
      </c>
      <c r="F29" s="137" t="s">
        <v>104</v>
      </c>
      <c r="G29" s="137" t="s">
        <v>105</v>
      </c>
      <c r="H29" s="83" t="s">
        <v>106</v>
      </c>
      <c r="I29" s="154" t="s">
        <v>110</v>
      </c>
    </row>
    <row r="30" spans="1:17" ht="15">
      <c r="B30" s="102" t="s">
        <v>1</v>
      </c>
      <c r="C30" s="103" t="s">
        <v>16</v>
      </c>
      <c r="D30" s="104" t="s">
        <v>16</v>
      </c>
      <c r="E30" s="105" t="s">
        <v>16</v>
      </c>
      <c r="F30" s="105" t="s">
        <v>16</v>
      </c>
      <c r="G30" s="105" t="s">
        <v>16</v>
      </c>
      <c r="H30" s="105" t="s">
        <v>16</v>
      </c>
      <c r="I30" s="155" t="s">
        <v>16</v>
      </c>
    </row>
    <row r="31" spans="1:17" ht="15">
      <c r="B31" s="106" t="s">
        <v>2</v>
      </c>
      <c r="C31" s="107" t="s">
        <v>16</v>
      </c>
      <c r="D31" s="108" t="s">
        <v>16</v>
      </c>
      <c r="E31" s="109" t="s">
        <v>16</v>
      </c>
      <c r="F31" s="109" t="s">
        <v>16</v>
      </c>
      <c r="G31" s="109" t="s">
        <v>16</v>
      </c>
      <c r="H31" s="109" t="s">
        <v>16</v>
      </c>
      <c r="I31" s="156" t="s">
        <v>16</v>
      </c>
    </row>
    <row r="32" spans="1:17" ht="15">
      <c r="B32" s="110" t="s">
        <v>3</v>
      </c>
      <c r="C32" s="111">
        <v>2</v>
      </c>
      <c r="D32" s="112">
        <v>0.5</v>
      </c>
      <c r="E32" s="113">
        <v>0.5</v>
      </c>
      <c r="F32" s="113" t="s">
        <v>16</v>
      </c>
      <c r="G32" s="113" t="s">
        <v>16</v>
      </c>
      <c r="H32" s="113" t="s">
        <v>16</v>
      </c>
      <c r="I32" s="157" t="s">
        <v>16</v>
      </c>
    </row>
    <row r="33" spans="2:9" ht="15">
      <c r="B33" s="106" t="s">
        <v>4</v>
      </c>
      <c r="C33" s="107">
        <v>1</v>
      </c>
      <c r="D33" s="108">
        <v>1</v>
      </c>
      <c r="E33" s="109" t="s">
        <v>16</v>
      </c>
      <c r="F33" s="109" t="s">
        <v>16</v>
      </c>
      <c r="G33" s="109" t="s">
        <v>16</v>
      </c>
      <c r="H33" s="109" t="s">
        <v>16</v>
      </c>
      <c r="I33" s="156" t="s">
        <v>16</v>
      </c>
    </row>
    <row r="34" spans="2:9" ht="15">
      <c r="B34" s="110" t="s">
        <v>9</v>
      </c>
      <c r="C34" s="111" t="s">
        <v>16</v>
      </c>
      <c r="D34" s="112" t="s">
        <v>16</v>
      </c>
      <c r="E34" s="113" t="s">
        <v>16</v>
      </c>
      <c r="F34" s="113" t="s">
        <v>16</v>
      </c>
      <c r="G34" s="113" t="s">
        <v>16</v>
      </c>
      <c r="H34" s="113" t="s">
        <v>16</v>
      </c>
      <c r="I34" s="157" t="s">
        <v>16</v>
      </c>
    </row>
    <row r="35" spans="2:9" ht="16" thickBot="1">
      <c r="B35" s="114" t="s">
        <v>10</v>
      </c>
      <c r="C35" s="115">
        <v>2</v>
      </c>
      <c r="D35" s="116" t="s">
        <v>16</v>
      </c>
      <c r="E35" s="117">
        <v>0.5</v>
      </c>
      <c r="F35" s="117" t="s">
        <v>16</v>
      </c>
      <c r="G35" s="117">
        <v>0.5</v>
      </c>
      <c r="H35" s="118" t="s">
        <v>16</v>
      </c>
      <c r="I35" s="158" t="s">
        <v>16</v>
      </c>
    </row>
    <row r="36" spans="2:9">
      <c r="D36" s="85"/>
      <c r="E36" s="85"/>
      <c r="F36" s="85"/>
      <c r="G36" s="85"/>
      <c r="H36" s="85"/>
    </row>
  </sheetData>
  <mergeCells count="37">
    <mergeCell ref="M8:O8"/>
    <mergeCell ref="M7:O7"/>
    <mergeCell ref="M6:O6"/>
    <mergeCell ref="M5:O5"/>
    <mergeCell ref="M4:O4"/>
    <mergeCell ref="M18:N18"/>
    <mergeCell ref="I2:K2"/>
    <mergeCell ref="O18:P18"/>
    <mergeCell ref="B7:C7"/>
    <mergeCell ref="B2:G2"/>
    <mergeCell ref="B3:C3"/>
    <mergeCell ref="B4:C4"/>
    <mergeCell ref="B5:C5"/>
    <mergeCell ref="B6:C6"/>
    <mergeCell ref="M3:O3"/>
    <mergeCell ref="M2:Q2"/>
    <mergeCell ref="M12:O12"/>
    <mergeCell ref="M11:O11"/>
    <mergeCell ref="M10:O10"/>
    <mergeCell ref="M9:O9"/>
    <mergeCell ref="Q18:Q19"/>
    <mergeCell ref="B28:I28"/>
    <mergeCell ref="B13:C13"/>
    <mergeCell ref="B14:C14"/>
    <mergeCell ref="B8:C8"/>
    <mergeCell ref="B9:C9"/>
    <mergeCell ref="B10:C10"/>
    <mergeCell ref="B11:C11"/>
    <mergeCell ref="B12:C12"/>
    <mergeCell ref="B17:Q17"/>
    <mergeCell ref="C18:C19"/>
    <mergeCell ref="B18:B19"/>
    <mergeCell ref="D18:D19"/>
    <mergeCell ref="E18:F18"/>
    <mergeCell ref="G18:H18"/>
    <mergeCell ref="I18:J18"/>
    <mergeCell ref="K18:L18"/>
  </mergeCells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</vt:lpstr>
      <vt:lpstr>Administration</vt:lpstr>
      <vt:lpstr>Associate</vt:lpstr>
      <vt:lpstr>Campus</vt:lpstr>
      <vt:lpstr>Children's</vt:lpstr>
      <vt:lpstr>Church Planting</vt:lpstr>
      <vt:lpstr>Education</vt:lpstr>
      <vt:lpstr>Family</vt:lpstr>
      <vt:lpstr>Involvement</vt:lpstr>
      <vt:lpstr>Lead Minister</vt:lpstr>
      <vt:lpstr>Missions</vt:lpstr>
      <vt:lpstr>Outreach</vt:lpstr>
      <vt:lpstr>Pastoral Care</vt:lpstr>
      <vt:lpstr>Preaching</vt:lpstr>
      <vt:lpstr>Worship</vt:lpstr>
      <vt:lpstr>Youth</vt:lpstr>
    </vt:vector>
  </TitlesOfParts>
  <Company>Abilene Christian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Wages</dc:creator>
  <cp:lastModifiedBy>Siburt Institute</cp:lastModifiedBy>
  <cp:lastPrinted>2014-05-06T22:28:46Z</cp:lastPrinted>
  <dcterms:created xsi:type="dcterms:W3CDTF">2014-04-12T17:30:57Z</dcterms:created>
  <dcterms:modified xsi:type="dcterms:W3CDTF">2016-05-03T14:53:35Z</dcterms:modified>
</cp:coreProperties>
</file>